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700" activeTab="0"/>
  </bookViews>
  <sheets>
    <sheet name="PREVENTIVO FINANZIARIO GESTIONA" sheetId="1" r:id="rId1"/>
  </sheets>
  <definedNames/>
  <calcPr fullCalcOnLoad="1"/>
</workbook>
</file>

<file path=xl/sharedStrings.xml><?xml version="1.0" encoding="utf-8"?>
<sst xmlns="http://schemas.openxmlformats.org/spreadsheetml/2006/main" count="254" uniqueCount="225">
  <si>
    <t>Diritti di revisione parcelle</t>
  </si>
  <si>
    <t>Vendita albi ed Etichette</t>
  </si>
  <si>
    <t>Rimborsi da corsi di aggiornamento professionale obbligatorio</t>
  </si>
  <si>
    <t>Entrate diverse ed occasionali</t>
  </si>
  <si>
    <t>Alienazioni beni mobili e attrezzature</t>
  </si>
  <si>
    <t>Ritenute erariali su redditi da lavoro dipendente</t>
  </si>
  <si>
    <t>Ritenute diverse</t>
  </si>
  <si>
    <t>Partite in sospeso</t>
  </si>
  <si>
    <t>Stipendi</t>
  </si>
  <si>
    <t>Manutenzione macchine ufficio e software</t>
  </si>
  <si>
    <t>Spese telefoniche e collegamenti telematici</t>
  </si>
  <si>
    <t>Consulenze e prestazioni professionali esterne</t>
  </si>
  <si>
    <t>Acquisto libri, abbonamenti e riviste</t>
  </si>
  <si>
    <t xml:space="preserve">Sponsorizzazioni e contribuzioni </t>
  </si>
  <si>
    <t>Interessi e spese passive bancarie</t>
  </si>
  <si>
    <t>Logistica e organizzazione eventi</t>
  </si>
  <si>
    <t>Segreteria organizzazione eventi</t>
  </si>
  <si>
    <t>Arbitrati, risarcimenti e spese legali</t>
  </si>
  <si>
    <t>Varie non classificabili</t>
  </si>
  <si>
    <t>IMMOBILIZZAZIONI TECNICHE</t>
  </si>
  <si>
    <t>Acquisto mobili e attrezzature Ufficio</t>
  </si>
  <si>
    <t>Acquisto software e licenze</t>
  </si>
  <si>
    <t>CODICE</t>
  </si>
  <si>
    <t>CONTO -  DESCRIZIONE</t>
  </si>
  <si>
    <t>Avanzo iniziale di amministrazione presunto</t>
  </si>
  <si>
    <t>01.001.0010</t>
  </si>
  <si>
    <t>01.001.0030</t>
  </si>
  <si>
    <t>01.001.0060</t>
  </si>
  <si>
    <t>01.001</t>
  </si>
  <si>
    <t>CONTRIBUTI A CARICO DEGLI ISCRITTI</t>
  </si>
  <si>
    <t>Tassa 1^ iscrizione</t>
  </si>
  <si>
    <t>Tassa di trasferimento</t>
  </si>
  <si>
    <t>ENTRATE DERIVANTI DA PRESTAZIONE DI SERVIZI AGLI ISCRITTI</t>
  </si>
  <si>
    <t>01.002</t>
  </si>
  <si>
    <t>01.002.0010</t>
  </si>
  <si>
    <t>01.002.0020</t>
  </si>
  <si>
    <t>01.002.0030</t>
  </si>
  <si>
    <t>01.002.0040</t>
  </si>
  <si>
    <t>Diritti per rilascio certificati</t>
  </si>
  <si>
    <t>01.003</t>
  </si>
  <si>
    <t>01.003.0010</t>
  </si>
  <si>
    <t>01.004</t>
  </si>
  <si>
    <t>01.004.0010</t>
  </si>
  <si>
    <t>ENTRATE NON CLASSIFICABILI IN ALTRE VOCI</t>
  </si>
  <si>
    <t>01.005</t>
  </si>
  <si>
    <t>01.005.0010</t>
  </si>
  <si>
    <t>Recuperi e rimborsi diversi</t>
  </si>
  <si>
    <t>TITOLO I  -  ENTRATE CORRENTI</t>
  </si>
  <si>
    <t>02.001.0010</t>
  </si>
  <si>
    <t>2</t>
  </si>
  <si>
    <t>TITOLO II - ENTRATE IN CONTO CAPITALE</t>
  </si>
  <si>
    <t>02.001</t>
  </si>
  <si>
    <t>ALIENAZIONE DI IMMOBILIZZAZIONI TECNICHE</t>
  </si>
  <si>
    <t>02.002</t>
  </si>
  <si>
    <t>IMMOBILIZZAZIONI TFR DIPENDENTI</t>
  </si>
  <si>
    <t>02.002.0010</t>
  </si>
  <si>
    <t>Fondo Assicurazione Zurich</t>
  </si>
  <si>
    <t>ENTRATE AVENTI NATURA DI PARTITE DI GIRO</t>
  </si>
  <si>
    <t>TITOLO III - PARTITE DI GIRO</t>
  </si>
  <si>
    <t>03.001</t>
  </si>
  <si>
    <t>03.001.0010</t>
  </si>
  <si>
    <t>03.001.0020</t>
  </si>
  <si>
    <t>03.001.0030</t>
  </si>
  <si>
    <t>03.001.0040</t>
  </si>
  <si>
    <t>Ritenute erariali sui redditi di lavoro dipendente</t>
  </si>
  <si>
    <t>Ritenute erariali sui redditi di lavoro autonomo</t>
  </si>
  <si>
    <t>Ritenute previdenziali e assistenziali dipendenti</t>
  </si>
  <si>
    <t>Ritenute previdenziali e assistenziali collaboratori</t>
  </si>
  <si>
    <t>TITOLO II  - ENTRATE IN CONTO CAPITALE</t>
  </si>
  <si>
    <t>TITOLO I  - ENTRATE CORRENTI</t>
  </si>
  <si>
    <t>TITOLO III - PARTITE DIGIRO</t>
  </si>
  <si>
    <t>RIEPILOGO COMPLESSIVO DEI TITOLI:</t>
  </si>
  <si>
    <t>TOTALE ENTRATE</t>
  </si>
  <si>
    <t>TOTALE</t>
  </si>
  <si>
    <t>TOTALE GENERALE</t>
  </si>
  <si>
    <t>11.001</t>
  </si>
  <si>
    <t>USCITE PER ORGANI DELL'ENTE - CNI</t>
  </si>
  <si>
    <t>11.001.0010</t>
  </si>
  <si>
    <t>11.001.0020</t>
  </si>
  <si>
    <t>11.001.0030</t>
  </si>
  <si>
    <t>11.001.0040</t>
  </si>
  <si>
    <t>Congresso Nazionale</t>
  </si>
  <si>
    <t>Quote CNI</t>
  </si>
  <si>
    <t>11.002</t>
  </si>
  <si>
    <t>ONERI PER IL PERSONALE IN ATTIVITA' DI SERVIZIO</t>
  </si>
  <si>
    <t>11.002.0010</t>
  </si>
  <si>
    <t>11.002.0020</t>
  </si>
  <si>
    <t>11.002.0030</t>
  </si>
  <si>
    <t>Straordinari ed incentivi alla produttività</t>
  </si>
  <si>
    <t>Oneri previdenziali ed assistenziali a carico dell'Ente</t>
  </si>
  <si>
    <t>11.003</t>
  </si>
  <si>
    <t>SPESE PER IL FUNZIONAMENTO UFFICIO</t>
  </si>
  <si>
    <t>11.003.0010</t>
  </si>
  <si>
    <t>11.003.0020</t>
  </si>
  <si>
    <t>11.003.0030</t>
  </si>
  <si>
    <t>11.003.0050</t>
  </si>
  <si>
    <t>11.003.0060</t>
  </si>
  <si>
    <t>11.003.0070</t>
  </si>
  <si>
    <t>11.003.0090</t>
  </si>
  <si>
    <t>11.003.0110</t>
  </si>
  <si>
    <t>11.003.0120</t>
  </si>
  <si>
    <t>Spese per Affitto locali Sede</t>
  </si>
  <si>
    <t>11.003.0100</t>
  </si>
  <si>
    <t>Spese di pulizia locali Sede</t>
  </si>
  <si>
    <t>Manutenzione uffici ed impianti</t>
  </si>
  <si>
    <t>11.003.0040</t>
  </si>
  <si>
    <t>Spese postali e spedizioni varie</t>
  </si>
  <si>
    <t>11.003.0080</t>
  </si>
  <si>
    <t>Materiali di consumo, cancelleria e varie</t>
  </si>
  <si>
    <t>Spese per l'energia elettrica, gas ed acqua</t>
  </si>
  <si>
    <t>Premi di assicurazione sede Ordine</t>
  </si>
  <si>
    <t>Servizio sicurezza RSPP</t>
  </si>
  <si>
    <t>ENTRATE</t>
  </si>
  <si>
    <t>USCITE</t>
  </si>
  <si>
    <t>11.004.0010</t>
  </si>
  <si>
    <t>11.004.0020</t>
  </si>
  <si>
    <t>11.004.0030</t>
  </si>
  <si>
    <t>11.004.0040</t>
  </si>
  <si>
    <t>11.004.0060</t>
  </si>
  <si>
    <t>11.004.0070</t>
  </si>
  <si>
    <t>Spese per attività Commissioni Ordine</t>
  </si>
  <si>
    <t>11.004.0090</t>
  </si>
  <si>
    <t>11.004</t>
  </si>
  <si>
    <t>11.005</t>
  </si>
  <si>
    <t>11.005.0010</t>
  </si>
  <si>
    <t>11.005.0020</t>
  </si>
  <si>
    <t>Spese e commissioni bancarie e postali</t>
  </si>
  <si>
    <t>11.006</t>
  </si>
  <si>
    <t>AGGGIORNAMENTO PROFESSIONALE OBBLIGATORIO ISCRITTI</t>
  </si>
  <si>
    <t>11.006.0010</t>
  </si>
  <si>
    <t>11.006.0030</t>
  </si>
  <si>
    <t>11.006.0040</t>
  </si>
  <si>
    <t>11.007</t>
  </si>
  <si>
    <t>SPESE NON CLASSIFICABILI IN ALTRE VOCI</t>
  </si>
  <si>
    <t>11.007.0010</t>
  </si>
  <si>
    <t>11.007.0020</t>
  </si>
  <si>
    <t>11.007.0030</t>
  </si>
  <si>
    <t>11.007.0040</t>
  </si>
  <si>
    <t>11</t>
  </si>
  <si>
    <t>TITOLO I - USCITE CORRENTI</t>
  </si>
  <si>
    <t>12.001.0010</t>
  </si>
  <si>
    <t>12.001.0020</t>
  </si>
  <si>
    <t>12.001.0030</t>
  </si>
  <si>
    <t xml:space="preserve">Impianti, reti e lavori Sede </t>
  </si>
  <si>
    <t>12.001</t>
  </si>
  <si>
    <t>Premio assicurazione TFR</t>
  </si>
  <si>
    <t>12</t>
  </si>
  <si>
    <t>TITOLO II - USCITE IN CONTO CAPITALE</t>
  </si>
  <si>
    <t>13.001.0010</t>
  </si>
  <si>
    <t>13.001.0020</t>
  </si>
  <si>
    <t>13.001.0030</t>
  </si>
  <si>
    <t>13.001.0040</t>
  </si>
  <si>
    <t>13.001.0050</t>
  </si>
  <si>
    <t>13.001.0060</t>
  </si>
  <si>
    <t>13.001.0070</t>
  </si>
  <si>
    <t>USCITE AVENTI NATURA DI PARTITE DI GIRO</t>
  </si>
  <si>
    <t>13</t>
  </si>
  <si>
    <t>TITOLO I  - USCITE CORRENTI</t>
  </si>
  <si>
    <t>TITOLO II  - USCITE IN CONTO CAPITALE</t>
  </si>
  <si>
    <t>TOTALE USCITE</t>
  </si>
  <si>
    <t>POSTE CORRETTIVE E COMPENSATIVE DI SPESE CORRENTI</t>
  </si>
  <si>
    <t>Ritenute erariali su redditi da lavoro autonomo</t>
  </si>
  <si>
    <t>11.002.0040</t>
  </si>
  <si>
    <t>11.005.0030</t>
  </si>
  <si>
    <t>ONERI FINANZIARI E TRIBUTARI</t>
  </si>
  <si>
    <t>AGGIORNAMENTO PROFESSIONALE OBBLIGATORIO - RIMBORSO DA ISCRITTI</t>
  </si>
  <si>
    <t>03.001.0050</t>
  </si>
  <si>
    <t>03.001.0060</t>
  </si>
  <si>
    <t>03.001.0070</t>
  </si>
  <si>
    <t>Rimborso di somme pagate per conto terzi</t>
  </si>
  <si>
    <t>Fondo di riserva (attivo di cassa per anno)</t>
  </si>
  <si>
    <t>USCITE PER PRESTAZIONI ISTITUZIONALI</t>
  </si>
  <si>
    <t>Rimborso contributo Iscritti</t>
  </si>
  <si>
    <t>Rimborso iscritti partecipazione cena sociale</t>
  </si>
  <si>
    <t>03.001.0210</t>
  </si>
  <si>
    <t>Contributi degli iscritti di competenza esercizi successivi</t>
  </si>
  <si>
    <t>RESIDUI</t>
  </si>
  <si>
    <t>Quote associative ordinarie</t>
  </si>
  <si>
    <t>Quote associative ordinarie anni pregressi</t>
  </si>
  <si>
    <t>Imposte, tasse e tributi vari Sede</t>
  </si>
  <si>
    <t>01.004.0020</t>
  </si>
  <si>
    <t>Rimborsi per attività Federazione Ordini Ingegneri dell'Umbria</t>
  </si>
  <si>
    <t>11.001.0050</t>
  </si>
  <si>
    <t>11.001.0060</t>
  </si>
  <si>
    <t>11.002.0090</t>
  </si>
  <si>
    <t>Spese per corsi sicurezza e accertamenti sanitari per personale dipendente</t>
  </si>
  <si>
    <t>Spese per attività Federazione Ordini Ingegneri dell'Umbria</t>
  </si>
  <si>
    <t>Spese per il funzionamento del Consiglio di Disciplina</t>
  </si>
  <si>
    <t>Rimborsi ai Consiglieri e Presidente</t>
  </si>
  <si>
    <t>Stampa e spedizione INGENIUM</t>
  </si>
  <si>
    <t>11.004.0100</t>
  </si>
  <si>
    <t>Borse di studio</t>
  </si>
  <si>
    <t>Spese per timbri, distintivi, cena premiazione Iscritti, ecc..</t>
  </si>
  <si>
    <t>Spese condominiali e registrazione contratto</t>
  </si>
  <si>
    <t>13.001</t>
  </si>
  <si>
    <t>11.004.0091</t>
  </si>
  <si>
    <t>Spese per attività Istituzionali effettuate con Bancomat e/o Carta di Credito</t>
  </si>
  <si>
    <t>13.001.0090</t>
  </si>
  <si>
    <t xml:space="preserve">IVA Split Payment </t>
  </si>
  <si>
    <t>03.001.0090</t>
  </si>
  <si>
    <t>Premio di assicurazione Consiglieri dell'Ordine e Consiglieri di Disciplina</t>
  </si>
  <si>
    <t>TOTALE RESIDUI ATTIVI</t>
  </si>
  <si>
    <t>TOTALE RESIDUI PASSIVI</t>
  </si>
  <si>
    <t>Interessi attivi su conti correnti bancari</t>
  </si>
  <si>
    <t>IRAP ed imposta sostitutiva TFR</t>
  </si>
  <si>
    <t>11.002.0070</t>
  </si>
  <si>
    <t>Docenze e Consulenze</t>
  </si>
  <si>
    <t>01.005.0020</t>
  </si>
  <si>
    <t>Contributi per attività culturali e commemorative</t>
  </si>
  <si>
    <t>11.004.0110</t>
  </si>
  <si>
    <t>Spese per attività culturali e commemorative</t>
  </si>
  <si>
    <t>Quote iscrizione: Consulta, C.S. Mastrodicasa, RPT,UNI</t>
  </si>
  <si>
    <t>11.003.0200</t>
  </si>
  <si>
    <t>Spese per commissioni incasso PagoPA</t>
  </si>
  <si>
    <t>01.005.0040</t>
  </si>
  <si>
    <t>11.002.0060</t>
  </si>
  <si>
    <t>Contributo annuale ARAN</t>
  </si>
  <si>
    <t>UTILIZZO DELL'AVANZO DI AMMINISTRAZIONE INIZIALE PRESUNTO</t>
  </si>
  <si>
    <t>RESIDUI ATTIVI PRESUNTI FINALI ANNO 2021 ED ANNI PREGRESSI</t>
  </si>
  <si>
    <t>PREVISIONI DI COMPETENZA PER L'ANNO 2022</t>
  </si>
  <si>
    <t>Quote associative ordinarie anno 2021</t>
  </si>
  <si>
    <t>RESIDUI PASSIVI PRESUNTI FINALI ANNO 2021 ED ANNI PREGRESSI</t>
  </si>
  <si>
    <r>
      <rPr>
        <b/>
        <i/>
        <sz val="14"/>
        <rFont val="Calibri"/>
        <family val="2"/>
      </rPr>
      <t>ANNO 2022</t>
    </r>
    <r>
      <rPr>
        <b/>
        <i/>
        <sz val="12"/>
        <rFont val="Calibri"/>
        <family val="2"/>
      </rPr>
      <t xml:space="preserve">  -  PREVENTIVO FINANZIARIO GESTIONALE APPROVATO NELLA SEDUTA DEL CONSIGLIO DEL  26/04/2022</t>
    </r>
  </si>
  <si>
    <r>
      <rPr>
        <b/>
        <i/>
        <sz val="14"/>
        <rFont val="Calibri"/>
        <family val="2"/>
      </rPr>
      <t>ANNO 2022</t>
    </r>
    <r>
      <rPr>
        <b/>
        <i/>
        <sz val="12"/>
        <rFont val="Calibri"/>
        <family val="2"/>
      </rPr>
      <t xml:space="preserve"> -  PREVENTIVO FINANZIARIO GESTIONALE APPROVATO NELLA SEDUTA DEL CONSIGLIO DEL  26/04/2022</t>
    </r>
  </si>
  <si>
    <t>Spese per Commissione Seggio Elettorale (Presidente, V. Presidente, Segretario, 2 Scrutatori)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</si>
</sst>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11"/>
      <name val="Calibri"/>
      <family val="2"/>
    </font>
    <font>
      <b/>
      <i/>
      <sz val="11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1"/>
      <color indexed="3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i/>
      <sz val="9"/>
      <color indexed="30"/>
      <name val="Calibri"/>
      <family val="2"/>
    </font>
    <font>
      <i/>
      <sz val="11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36"/>
      <name val="Calibri"/>
      <family val="2"/>
    </font>
    <font>
      <sz val="10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C00000"/>
      <name val="Calibri"/>
      <family val="2"/>
    </font>
    <font>
      <b/>
      <i/>
      <sz val="12"/>
      <color theme="9" tint="-0.4999699890613556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rgb="FF0070C0"/>
      <name val="Calibri"/>
      <family val="2"/>
    </font>
    <font>
      <b/>
      <i/>
      <sz val="12"/>
      <color rgb="FFC00000"/>
      <name val="Calibri"/>
      <family val="2"/>
    </font>
    <font>
      <sz val="9"/>
      <color rgb="FF000000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Font="1" applyAlignment="1">
      <alignment/>
    </xf>
    <xf numFmtId="170" fontId="57" fillId="0" borderId="0" xfId="61" applyFont="1" applyBorder="1" applyAlignment="1">
      <alignment/>
    </xf>
    <xf numFmtId="0" fontId="58" fillId="0" borderId="0" xfId="0" applyFont="1" applyAlignment="1">
      <alignment/>
    </xf>
    <xf numFmtId="9" fontId="57" fillId="0" borderId="0" xfId="50" applyFont="1" applyFill="1" applyBorder="1" applyAlignment="1">
      <alignment/>
    </xf>
    <xf numFmtId="0" fontId="58" fillId="0" borderId="0" xfId="0" applyFont="1" applyBorder="1" applyAlignment="1">
      <alignment/>
    </xf>
    <xf numFmtId="49" fontId="58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33" borderId="1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49" fontId="58" fillId="33" borderId="1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170" fontId="58" fillId="33" borderId="0" xfId="61" applyFont="1" applyFill="1" applyBorder="1" applyAlignment="1">
      <alignment horizontal="center"/>
    </xf>
    <xf numFmtId="49" fontId="58" fillId="33" borderId="12" xfId="0" applyNumberFormat="1" applyFont="1" applyFill="1" applyBorder="1" applyAlignment="1">
      <alignment/>
    </xf>
    <xf numFmtId="172" fontId="58" fillId="0" borderId="13" xfId="0" applyNumberFormat="1" applyFont="1" applyBorder="1" applyAlignment="1">
      <alignment/>
    </xf>
    <xf numFmtId="0" fontId="58" fillId="33" borderId="14" xfId="0" applyFont="1" applyFill="1" applyBorder="1" applyAlignment="1">
      <alignment horizontal="center"/>
    </xf>
    <xf numFmtId="170" fontId="58" fillId="33" borderId="14" xfId="61" applyFont="1" applyFill="1" applyBorder="1" applyAlignment="1">
      <alignment horizontal="center"/>
    </xf>
    <xf numFmtId="49" fontId="57" fillId="0" borderId="12" xfId="0" applyNumberFormat="1" applyFont="1" applyBorder="1" applyAlignment="1">
      <alignment/>
    </xf>
    <xf numFmtId="170" fontId="58" fillId="33" borderId="15" xfId="61" applyFont="1" applyFill="1" applyBorder="1" applyAlignment="1">
      <alignment/>
    </xf>
    <xf numFmtId="172" fontId="59" fillId="33" borderId="1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0" fillId="34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0" fillId="33" borderId="1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172" fontId="0" fillId="33" borderId="13" xfId="0" applyNumberFormat="1" applyFont="1" applyFill="1" applyBorder="1" applyAlignment="1">
      <alignment/>
    </xf>
    <xf numFmtId="0" fontId="58" fillId="33" borderId="0" xfId="0" applyFont="1" applyFill="1" applyAlignment="1">
      <alignment/>
    </xf>
    <xf numFmtId="0" fontId="26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170" fontId="62" fillId="33" borderId="0" xfId="61" applyFont="1" applyFill="1" applyBorder="1" applyAlignment="1">
      <alignment horizontal="left"/>
    </xf>
    <xf numFmtId="0" fontId="58" fillId="33" borderId="11" xfId="0" applyFont="1" applyFill="1" applyBorder="1" applyAlignment="1">
      <alignment horizontal="center"/>
    </xf>
    <xf numFmtId="166" fontId="58" fillId="33" borderId="11" xfId="61" applyNumberFormat="1" applyFont="1" applyFill="1" applyBorder="1" applyAlignment="1">
      <alignment horizontal="right"/>
    </xf>
    <xf numFmtId="172" fontId="63" fillId="34" borderId="11" xfId="61" applyNumberFormat="1" applyFont="1" applyFill="1" applyBorder="1" applyAlignment="1">
      <alignment/>
    </xf>
    <xf numFmtId="49" fontId="60" fillId="34" borderId="12" xfId="0" applyNumberFormat="1" applyFont="1" applyFill="1" applyBorder="1" applyAlignment="1">
      <alignment/>
    </xf>
    <xf numFmtId="49" fontId="57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61" fillId="0" borderId="0" xfId="61" applyNumberFormat="1" applyFont="1" applyBorder="1" applyAlignment="1">
      <alignment/>
    </xf>
    <xf numFmtId="172" fontId="61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49" fontId="58" fillId="33" borderId="15" xfId="0" applyNumberFormat="1" applyFont="1" applyFill="1" applyBorder="1" applyAlignment="1">
      <alignment/>
    </xf>
    <xf numFmtId="166" fontId="59" fillId="33" borderId="15" xfId="61" applyNumberFormat="1" applyFont="1" applyFill="1" applyBorder="1" applyAlignment="1">
      <alignment horizontal="right"/>
    </xf>
    <xf numFmtId="172" fontId="59" fillId="33" borderId="15" xfId="0" applyNumberFormat="1" applyFont="1" applyFill="1" applyBorder="1" applyAlignment="1">
      <alignment/>
    </xf>
    <xf numFmtId="172" fontId="65" fillId="33" borderId="13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64" fillId="33" borderId="13" xfId="0" applyNumberFormat="1" applyFont="1" applyFill="1" applyBorder="1" applyAlignment="1">
      <alignment/>
    </xf>
    <xf numFmtId="172" fontId="63" fillId="34" borderId="16" xfId="0" applyNumberFormat="1" applyFont="1" applyFill="1" applyBorder="1" applyAlignment="1">
      <alignment/>
    </xf>
    <xf numFmtId="172" fontId="58" fillId="0" borderId="16" xfId="0" applyNumberFormat="1" applyFont="1" applyBorder="1" applyAlignment="1">
      <alignment/>
    </xf>
    <xf numFmtId="172" fontId="58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59" fillId="35" borderId="15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49" fontId="64" fillId="33" borderId="11" xfId="0" applyNumberFormat="1" applyFont="1" applyFill="1" applyBorder="1" applyAlignment="1">
      <alignment/>
    </xf>
    <xf numFmtId="170" fontId="0" fillId="33" borderId="11" xfId="61" applyFont="1" applyFill="1" applyBorder="1" applyAlignment="1">
      <alignment horizontal="center"/>
    </xf>
    <xf numFmtId="172" fontId="0" fillId="33" borderId="16" xfId="0" applyNumberFormat="1" applyFill="1" applyBorder="1" applyAlignment="1">
      <alignment/>
    </xf>
    <xf numFmtId="172" fontId="58" fillId="33" borderId="16" xfId="0" applyNumberFormat="1" applyFont="1" applyFill="1" applyBorder="1" applyAlignment="1">
      <alignment/>
    </xf>
    <xf numFmtId="172" fontId="0" fillId="0" borderId="17" xfId="0" applyNumberFormat="1" applyBorder="1" applyAlignment="1">
      <alignment/>
    </xf>
    <xf numFmtId="49" fontId="59" fillId="0" borderId="15" xfId="0" applyNumberFormat="1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9" fontId="59" fillId="0" borderId="11" xfId="50" applyFont="1" applyFill="1" applyBorder="1" applyAlignment="1">
      <alignment/>
    </xf>
    <xf numFmtId="170" fontId="59" fillId="0" borderId="12" xfId="61" applyFont="1" applyBorder="1" applyAlignment="1">
      <alignment/>
    </xf>
    <xf numFmtId="49" fontId="59" fillId="33" borderId="15" xfId="0" applyNumberFormat="1" applyFont="1" applyFill="1" applyBorder="1" applyAlignment="1">
      <alignment/>
    </xf>
    <xf numFmtId="9" fontId="59" fillId="0" borderId="16" xfId="50" applyFont="1" applyFill="1" applyBorder="1" applyAlignment="1">
      <alignment/>
    </xf>
    <xf numFmtId="172" fontId="59" fillId="0" borderId="11" xfId="0" applyNumberFormat="1" applyFont="1" applyBorder="1" applyAlignment="1">
      <alignment/>
    </xf>
    <xf numFmtId="170" fontId="59" fillId="0" borderId="15" xfId="61" applyFont="1" applyBorder="1" applyAlignment="1">
      <alignment/>
    </xf>
    <xf numFmtId="0" fontId="59" fillId="33" borderId="11" xfId="0" applyFont="1" applyFill="1" applyBorder="1" applyAlignment="1">
      <alignment/>
    </xf>
    <xf numFmtId="170" fontId="59" fillId="33" borderId="15" xfId="61" applyFont="1" applyFill="1" applyBorder="1" applyAlignment="1">
      <alignment/>
    </xf>
    <xf numFmtId="0" fontId="32" fillId="33" borderId="11" xfId="0" applyFont="1" applyFill="1" applyBorder="1" applyAlignment="1">
      <alignment/>
    </xf>
    <xf numFmtId="49" fontId="32" fillId="33" borderId="15" xfId="0" applyNumberFormat="1" applyFont="1" applyFill="1" applyBorder="1" applyAlignment="1">
      <alignment/>
    </xf>
    <xf numFmtId="0" fontId="66" fillId="33" borderId="15" xfId="0" applyFont="1" applyFill="1" applyBorder="1" applyAlignment="1">
      <alignment/>
    </xf>
    <xf numFmtId="170" fontId="59" fillId="0" borderId="11" xfId="61" applyFont="1" applyBorder="1" applyAlignment="1">
      <alignment/>
    </xf>
    <xf numFmtId="49" fontId="59" fillId="0" borderId="18" xfId="0" applyNumberFormat="1" applyFont="1" applyBorder="1" applyAlignment="1">
      <alignment/>
    </xf>
    <xf numFmtId="0" fontId="59" fillId="0" borderId="11" xfId="0" applyFont="1" applyBorder="1" applyAlignment="1">
      <alignment/>
    </xf>
    <xf numFmtId="172" fontId="59" fillId="33" borderId="15" xfId="61" applyNumberFormat="1" applyFont="1" applyFill="1" applyBorder="1" applyAlignment="1">
      <alignment/>
    </xf>
    <xf numFmtId="49" fontId="59" fillId="0" borderId="19" xfId="0" applyNumberFormat="1" applyFont="1" applyBorder="1" applyAlignment="1">
      <alignment/>
    </xf>
    <xf numFmtId="172" fontId="59" fillId="33" borderId="19" xfId="61" applyNumberFormat="1" applyFont="1" applyFill="1" applyBorder="1" applyAlignment="1">
      <alignment/>
    </xf>
    <xf numFmtId="172" fontId="59" fillId="33" borderId="19" xfId="0" applyNumberFormat="1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70" fontId="59" fillId="0" borderId="16" xfId="61" applyFont="1" applyBorder="1" applyAlignment="1">
      <alignment/>
    </xf>
    <xf numFmtId="166" fontId="59" fillId="0" borderId="16" xfId="61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6" xfId="0" applyFont="1" applyBorder="1" applyAlignment="1">
      <alignment/>
    </xf>
    <xf numFmtId="172" fontId="32" fillId="33" borderId="15" xfId="0" applyNumberFormat="1" applyFont="1" applyFill="1" applyBorder="1" applyAlignment="1">
      <alignment horizontal="right"/>
    </xf>
    <xf numFmtId="172" fontId="32" fillId="33" borderId="19" xfId="0" applyNumberFormat="1" applyFont="1" applyFill="1" applyBorder="1" applyAlignment="1">
      <alignment/>
    </xf>
    <xf numFmtId="172" fontId="59" fillId="33" borderId="18" xfId="0" applyNumberFormat="1" applyFont="1" applyFill="1" applyBorder="1" applyAlignment="1">
      <alignment/>
    </xf>
    <xf numFmtId="172" fontId="59" fillId="33" borderId="18" xfId="61" applyNumberFormat="1" applyFont="1" applyFill="1" applyBorder="1" applyAlignment="1">
      <alignment/>
    </xf>
    <xf numFmtId="170" fontId="57" fillId="33" borderId="0" xfId="61" applyFont="1" applyFill="1" applyBorder="1" applyAlignment="1">
      <alignment/>
    </xf>
    <xf numFmtId="0" fontId="59" fillId="33" borderId="15" xfId="0" applyFont="1" applyFill="1" applyBorder="1" applyAlignment="1">
      <alignment/>
    </xf>
    <xf numFmtId="166" fontId="59" fillId="33" borderId="15" xfId="61" applyNumberFormat="1" applyFont="1" applyFill="1" applyBorder="1" applyAlignment="1">
      <alignment/>
    </xf>
    <xf numFmtId="172" fontId="59" fillId="33" borderId="16" xfId="0" applyNumberFormat="1" applyFont="1" applyFill="1" applyBorder="1" applyAlignment="1">
      <alignment/>
    </xf>
    <xf numFmtId="172" fontId="59" fillId="33" borderId="15" xfId="61" applyNumberFormat="1" applyFont="1" applyFill="1" applyBorder="1" applyAlignment="1">
      <alignment horizontal="right"/>
    </xf>
    <xf numFmtId="170" fontId="59" fillId="33" borderId="15" xfId="61" applyFont="1" applyFill="1" applyBorder="1" applyAlignment="1">
      <alignment horizontal="right"/>
    </xf>
    <xf numFmtId="170" fontId="59" fillId="33" borderId="19" xfId="61" applyFont="1" applyFill="1" applyBorder="1" applyAlignment="1">
      <alignment/>
    </xf>
    <xf numFmtId="49" fontId="64" fillId="11" borderId="18" xfId="0" applyNumberFormat="1" applyFont="1" applyFill="1" applyBorder="1" applyAlignment="1">
      <alignment/>
    </xf>
    <xf numFmtId="0" fontId="64" fillId="11" borderId="14" xfId="0" applyFont="1" applyFill="1" applyBorder="1" applyAlignment="1">
      <alignment/>
    </xf>
    <xf numFmtId="0" fontId="64" fillId="11" borderId="14" xfId="0" applyFont="1" applyFill="1" applyBorder="1" applyAlignment="1">
      <alignment horizontal="center"/>
    </xf>
    <xf numFmtId="170" fontId="0" fillId="11" borderId="18" xfId="61" applyFont="1" applyFill="1" applyBorder="1" applyAlignment="1">
      <alignment horizontal="center"/>
    </xf>
    <xf numFmtId="172" fontId="0" fillId="33" borderId="18" xfId="61" applyNumberFormat="1" applyFont="1" applyFill="1" applyBorder="1" applyAlignment="1">
      <alignment/>
    </xf>
    <xf numFmtId="172" fontId="64" fillId="33" borderId="20" xfId="61" applyNumberFormat="1" applyFont="1" applyFill="1" applyBorder="1" applyAlignment="1">
      <alignment/>
    </xf>
    <xf numFmtId="172" fontId="65" fillId="33" borderId="20" xfId="61" applyNumberFormat="1" applyFont="1" applyFill="1" applyBorder="1" applyAlignment="1">
      <alignment/>
    </xf>
    <xf numFmtId="172" fontId="61" fillId="33" borderId="20" xfId="61" applyNumberFormat="1" applyFont="1" applyFill="1" applyBorder="1" applyAlignment="1">
      <alignment/>
    </xf>
    <xf numFmtId="172" fontId="61" fillId="0" borderId="15" xfId="61" applyNumberFormat="1" applyFont="1" applyBorder="1" applyAlignment="1">
      <alignment/>
    </xf>
    <xf numFmtId="0" fontId="34" fillId="33" borderId="21" xfId="0" applyFont="1" applyFill="1" applyBorder="1" applyAlignment="1">
      <alignment/>
    </xf>
    <xf numFmtId="172" fontId="67" fillId="0" borderId="16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170" fontId="32" fillId="0" borderId="11" xfId="61" applyFont="1" applyBorder="1" applyAlignment="1">
      <alignment/>
    </xf>
    <xf numFmtId="9" fontId="32" fillId="0" borderId="16" xfId="50" applyFont="1" applyFill="1" applyBorder="1" applyAlignment="1">
      <alignment/>
    </xf>
    <xf numFmtId="172" fontId="32" fillId="0" borderId="15" xfId="0" applyNumberFormat="1" applyFont="1" applyBorder="1" applyAlignment="1">
      <alignment/>
    </xf>
    <xf numFmtId="170" fontId="32" fillId="0" borderId="15" xfId="61" applyFont="1" applyBorder="1" applyAlignment="1">
      <alignment/>
    </xf>
    <xf numFmtId="170" fontId="32" fillId="0" borderId="20" xfId="61" applyFont="1" applyBorder="1" applyAlignment="1">
      <alignment/>
    </xf>
    <xf numFmtId="0" fontId="59" fillId="0" borderId="11" xfId="0" applyFont="1" applyBorder="1" applyAlignment="1">
      <alignment/>
    </xf>
    <xf numFmtId="49" fontId="57" fillId="36" borderId="20" xfId="0" applyNumberFormat="1" applyFont="1" applyFill="1" applyBorder="1" applyAlignment="1">
      <alignment/>
    </xf>
    <xf numFmtId="0" fontId="57" fillId="36" borderId="20" xfId="61" applyNumberFormat="1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/>
    </xf>
    <xf numFmtId="0" fontId="65" fillId="34" borderId="11" xfId="0" applyFont="1" applyFill="1" applyBorder="1" applyAlignment="1">
      <alignment/>
    </xf>
    <xf numFmtId="172" fontId="54" fillId="34" borderId="19" xfId="61" applyNumberFormat="1" applyFont="1" applyFill="1" applyBorder="1" applyAlignment="1">
      <alignment/>
    </xf>
    <xf numFmtId="172" fontId="54" fillId="34" borderId="22" xfId="0" applyNumberFormat="1" applyFont="1" applyFill="1" applyBorder="1" applyAlignment="1">
      <alignment/>
    </xf>
    <xf numFmtId="172" fontId="54" fillId="34" borderId="15" xfId="0" applyNumberFormat="1" applyFont="1" applyFill="1" applyBorder="1" applyAlignment="1">
      <alignment/>
    </xf>
    <xf numFmtId="0" fontId="65" fillId="37" borderId="19" xfId="0" applyFont="1" applyFill="1" applyBorder="1" applyAlignment="1">
      <alignment horizontal="left"/>
    </xf>
    <xf numFmtId="0" fontId="65" fillId="37" borderId="12" xfId="0" applyFont="1" applyFill="1" applyBorder="1" applyAlignment="1">
      <alignment horizontal="left"/>
    </xf>
    <xf numFmtId="0" fontId="65" fillId="37" borderId="11" xfId="0" applyFont="1" applyFill="1" applyBorder="1" applyAlignment="1">
      <alignment horizontal="left"/>
    </xf>
    <xf numFmtId="172" fontId="54" fillId="34" borderId="11" xfId="61" applyNumberFormat="1" applyFont="1" applyFill="1" applyBorder="1" applyAlignment="1">
      <alignment/>
    </xf>
    <xf numFmtId="172" fontId="54" fillId="34" borderId="16" xfId="0" applyNumberFormat="1" applyFont="1" applyFill="1" applyBorder="1" applyAlignment="1">
      <alignment/>
    </xf>
    <xf numFmtId="0" fontId="65" fillId="37" borderId="15" xfId="0" applyFont="1" applyFill="1" applyBorder="1" applyAlignment="1">
      <alignment horizontal="left"/>
    </xf>
    <xf numFmtId="49" fontId="65" fillId="33" borderId="12" xfId="0" applyNumberFormat="1" applyFont="1" applyFill="1" applyBorder="1" applyAlignment="1">
      <alignment/>
    </xf>
    <xf numFmtId="0" fontId="65" fillId="33" borderId="11" xfId="0" applyFont="1" applyFill="1" applyBorder="1" applyAlignment="1">
      <alignment/>
    </xf>
    <xf numFmtId="172" fontId="54" fillId="33" borderId="14" xfId="0" applyNumberFormat="1" applyFont="1" applyFill="1" applyBorder="1" applyAlignment="1">
      <alignment/>
    </xf>
    <xf numFmtId="172" fontId="54" fillId="33" borderId="16" xfId="0" applyNumberFormat="1" applyFont="1" applyFill="1" applyBorder="1" applyAlignment="1">
      <alignment/>
    </xf>
    <xf numFmtId="49" fontId="59" fillId="33" borderId="19" xfId="0" applyNumberFormat="1" applyFont="1" applyFill="1" applyBorder="1" applyAlignment="1">
      <alignment/>
    </xf>
    <xf numFmtId="49" fontId="58" fillId="35" borderId="15" xfId="0" applyNumberFormat="1" applyFont="1" applyFill="1" applyBorder="1" applyAlignment="1">
      <alignment/>
    </xf>
    <xf numFmtId="0" fontId="58" fillId="35" borderId="12" xfId="0" applyFont="1" applyFill="1" applyBorder="1" applyAlignment="1">
      <alignment/>
    </xf>
    <xf numFmtId="170" fontId="58" fillId="35" borderId="11" xfId="61" applyFont="1" applyFill="1" applyBorder="1" applyAlignment="1">
      <alignment/>
    </xf>
    <xf numFmtId="9" fontId="58" fillId="35" borderId="16" xfId="50" applyFont="1" applyFill="1" applyBorder="1" applyAlignment="1">
      <alignment/>
    </xf>
    <xf numFmtId="166" fontId="59" fillId="35" borderId="15" xfId="61" applyNumberFormat="1" applyFont="1" applyFill="1" applyBorder="1" applyAlignment="1">
      <alignment/>
    </xf>
    <xf numFmtId="166" fontId="59" fillId="35" borderId="23" xfId="61" applyNumberFormat="1" applyFont="1" applyFill="1" applyBorder="1" applyAlignment="1">
      <alignment/>
    </xf>
    <xf numFmtId="0" fontId="58" fillId="35" borderId="11" xfId="0" applyFont="1" applyFill="1" applyBorder="1" applyAlignment="1">
      <alignment/>
    </xf>
    <xf numFmtId="0" fontId="58" fillId="35" borderId="11" xfId="0" applyFont="1" applyFill="1" applyBorder="1" applyAlignment="1">
      <alignment horizontal="center"/>
    </xf>
    <xf numFmtId="172" fontId="59" fillId="35" borderId="18" xfId="0" applyNumberFormat="1" applyFont="1" applyFill="1" applyBorder="1" applyAlignment="1">
      <alignment/>
    </xf>
    <xf numFmtId="170" fontId="59" fillId="35" borderId="15" xfId="61" applyFont="1" applyFill="1" applyBorder="1" applyAlignment="1">
      <alignment/>
    </xf>
    <xf numFmtId="172" fontId="59" fillId="35" borderId="15" xfId="0" applyNumberFormat="1" applyFont="1" applyFill="1" applyBorder="1" applyAlignment="1">
      <alignment horizontal="right"/>
    </xf>
    <xf numFmtId="172" fontId="59" fillId="35" borderId="15" xfId="61" applyNumberFormat="1" applyFont="1" applyFill="1" applyBorder="1" applyAlignment="1">
      <alignment horizontal="right"/>
    </xf>
    <xf numFmtId="166" fontId="59" fillId="35" borderId="15" xfId="61" applyNumberFormat="1" applyFont="1" applyFill="1" applyBorder="1" applyAlignment="1">
      <alignment horizontal="right"/>
    </xf>
    <xf numFmtId="49" fontId="58" fillId="35" borderId="18" xfId="0" applyNumberFormat="1" applyFont="1" applyFill="1" applyBorder="1" applyAlignment="1">
      <alignment/>
    </xf>
    <xf numFmtId="172" fontId="59" fillId="35" borderId="15" xfId="0" applyNumberFormat="1" applyFont="1" applyFill="1" applyBorder="1" applyAlignment="1">
      <alignment horizontal="right" wrapText="1"/>
    </xf>
    <xf numFmtId="166" fontId="54" fillId="34" borderId="12" xfId="61" applyNumberFormat="1" applyFont="1" applyFill="1" applyBorder="1" applyAlignment="1">
      <alignment/>
    </xf>
    <xf numFmtId="172" fontId="59" fillId="33" borderId="0" xfId="61" applyNumberFormat="1" applyFont="1" applyFill="1" applyBorder="1" applyAlignment="1">
      <alignment/>
    </xf>
    <xf numFmtId="172" fontId="59" fillId="35" borderId="18" xfId="61" applyNumberFormat="1" applyFont="1" applyFill="1" applyBorder="1" applyAlignment="1">
      <alignment horizontal="right"/>
    </xf>
    <xf numFmtId="172" fontId="64" fillId="11" borderId="18" xfId="0" applyNumberFormat="1" applyFont="1" applyFill="1" applyBorder="1" applyAlignment="1">
      <alignment/>
    </xf>
    <xf numFmtId="49" fontId="32" fillId="33" borderId="18" xfId="0" applyNumberFormat="1" applyFont="1" applyFill="1" applyBorder="1" applyAlignment="1">
      <alignment/>
    </xf>
    <xf numFmtId="172" fontId="32" fillId="33" borderId="18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/>
    </xf>
    <xf numFmtId="166" fontId="59" fillId="33" borderId="0" xfId="61" applyNumberFormat="1" applyFont="1" applyFill="1" applyBorder="1" applyAlignment="1">
      <alignment horizontal="right"/>
    </xf>
    <xf numFmtId="172" fontId="59" fillId="33" borderId="0" xfId="0" applyNumberFormat="1" applyFont="1" applyFill="1" applyBorder="1" applyAlignment="1">
      <alignment/>
    </xf>
    <xf numFmtId="0" fontId="64" fillId="0" borderId="0" xfId="0" applyFont="1" applyAlignment="1">
      <alignment vertical="top" wrapText="1"/>
    </xf>
    <xf numFmtId="4" fontId="64" fillId="0" borderId="0" xfId="0" applyNumberFormat="1" applyFont="1" applyAlignment="1">
      <alignment horizontal="left" vertical="top"/>
    </xf>
    <xf numFmtId="0" fontId="64" fillId="0" borderId="0" xfId="0" applyFont="1" applyAlignment="1">
      <alignment horizontal="center" vertical="top" wrapText="1"/>
    </xf>
    <xf numFmtId="172" fontId="59" fillId="33" borderId="15" xfId="0" applyNumberFormat="1" applyFont="1" applyFill="1" applyBorder="1" applyAlignment="1">
      <alignment horizontal="right" wrapText="1"/>
    </xf>
    <xf numFmtId="49" fontId="57" fillId="36" borderId="15" xfId="0" applyNumberFormat="1" applyFont="1" applyFill="1" applyBorder="1" applyAlignment="1">
      <alignment/>
    </xf>
    <xf numFmtId="0" fontId="59" fillId="0" borderId="11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68" fillId="0" borderId="0" xfId="0" applyFont="1" applyAlignment="1">
      <alignment/>
    </xf>
    <xf numFmtId="0" fontId="58" fillId="33" borderId="10" xfId="0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0" fontId="67" fillId="0" borderId="0" xfId="0" applyFont="1" applyBorder="1" applyAlignment="1">
      <alignment horizontal="left"/>
    </xf>
    <xf numFmtId="172" fontId="67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/>
    </xf>
    <xf numFmtId="172" fontId="54" fillId="33" borderId="11" xfId="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/>
    </xf>
    <xf numFmtId="0" fontId="65" fillId="33" borderId="14" xfId="0" applyFont="1" applyFill="1" applyBorder="1" applyAlignment="1">
      <alignment/>
    </xf>
    <xf numFmtId="49" fontId="65" fillId="33" borderId="15" xfId="0" applyNumberFormat="1" applyFont="1" applyFill="1" applyBorder="1" applyAlignment="1">
      <alignment/>
    </xf>
    <xf numFmtId="172" fontId="54" fillId="33" borderId="15" xfId="0" applyNumberFormat="1" applyFont="1" applyFill="1" applyBorder="1" applyAlignment="1">
      <alignment/>
    </xf>
    <xf numFmtId="172" fontId="54" fillId="33" borderId="0" xfId="0" applyNumberFormat="1" applyFont="1" applyFill="1" applyBorder="1" applyAlignment="1">
      <alignment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172" fontId="32" fillId="0" borderId="16" xfId="61" applyNumberFormat="1" applyFont="1" applyBorder="1" applyAlignment="1">
      <alignment/>
    </xf>
    <xf numFmtId="172" fontId="59" fillId="0" borderId="16" xfId="0" applyNumberFormat="1" applyFont="1" applyBorder="1" applyAlignment="1">
      <alignment/>
    </xf>
    <xf numFmtId="172" fontId="69" fillId="33" borderId="20" xfId="61" applyNumberFormat="1" applyFont="1" applyFill="1" applyBorder="1" applyAlignment="1">
      <alignment/>
    </xf>
    <xf numFmtId="0" fontId="69" fillId="33" borderId="0" xfId="0" applyFont="1" applyFill="1" applyBorder="1" applyAlignment="1">
      <alignment horizontal="left"/>
    </xf>
    <xf numFmtId="172" fontId="67" fillId="0" borderId="22" xfId="0" applyNumberFormat="1" applyFont="1" applyBorder="1" applyAlignment="1">
      <alignment/>
    </xf>
    <xf numFmtId="166" fontId="59" fillId="0" borderId="12" xfId="61" applyNumberFormat="1" applyFont="1" applyBorder="1" applyAlignment="1">
      <alignment/>
    </xf>
    <xf numFmtId="167" fontId="59" fillId="35" borderId="15" xfId="61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2" fontId="59" fillId="0" borderId="15" xfId="0" applyNumberFormat="1" applyFont="1" applyBorder="1" applyAlignment="1">
      <alignment/>
    </xf>
    <xf numFmtId="0" fontId="59" fillId="0" borderId="0" xfId="0" applyFont="1" applyAlignment="1">
      <alignment/>
    </xf>
    <xf numFmtId="172" fontId="70" fillId="0" borderId="19" xfId="0" applyNumberFormat="1" applyFont="1" applyBorder="1" applyAlignment="1">
      <alignment/>
    </xf>
    <xf numFmtId="0" fontId="0" fillId="33" borderId="20" xfId="0" applyFill="1" applyBorder="1" applyAlignment="1">
      <alignment/>
    </xf>
    <xf numFmtId="0" fontId="26" fillId="33" borderId="13" xfId="0" applyFont="1" applyFill="1" applyBorder="1" applyAlignment="1">
      <alignment horizontal="left"/>
    </xf>
    <xf numFmtId="172" fontId="69" fillId="33" borderId="20" xfId="0" applyNumberFormat="1" applyFont="1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67" fillId="0" borderId="11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8" fillId="35" borderId="12" xfId="0" applyFont="1" applyFill="1" applyBorder="1" applyAlignment="1">
      <alignment horizontal="left"/>
    </xf>
    <xf numFmtId="0" fontId="58" fillId="35" borderId="11" xfId="0" applyFont="1" applyFill="1" applyBorder="1" applyAlignment="1">
      <alignment horizontal="left"/>
    </xf>
    <xf numFmtId="0" fontId="58" fillId="35" borderId="16" xfId="0" applyFont="1" applyFill="1" applyBorder="1" applyAlignment="1">
      <alignment horizontal="left"/>
    </xf>
    <xf numFmtId="0" fontId="65" fillId="34" borderId="12" xfId="0" applyFont="1" applyFill="1" applyBorder="1" applyAlignment="1">
      <alignment horizontal="left"/>
    </xf>
    <xf numFmtId="0" fontId="65" fillId="34" borderId="11" xfId="0" applyFont="1" applyFill="1" applyBorder="1" applyAlignment="1">
      <alignment horizontal="left"/>
    </xf>
    <xf numFmtId="0" fontId="65" fillId="34" borderId="16" xfId="0" applyFont="1" applyFill="1" applyBorder="1" applyAlignment="1">
      <alignment horizontal="left"/>
    </xf>
    <xf numFmtId="0" fontId="37" fillId="33" borderId="0" xfId="0" applyFont="1" applyFill="1" applyAlignment="1">
      <alignment horizontal="left" wrapText="1"/>
    </xf>
    <xf numFmtId="0" fontId="3" fillId="37" borderId="21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57" fillId="36" borderId="21" xfId="0" applyFont="1" applyFill="1" applyBorder="1" applyAlignment="1">
      <alignment horizontal="left"/>
    </xf>
    <xf numFmtId="0" fontId="57" fillId="36" borderId="23" xfId="0" applyFont="1" applyFill="1" applyBorder="1" applyAlignment="1">
      <alignment horizontal="left"/>
    </xf>
    <xf numFmtId="0" fontId="57" fillId="36" borderId="22" xfId="0" applyFont="1" applyFill="1" applyBorder="1" applyAlignment="1">
      <alignment horizontal="left"/>
    </xf>
    <xf numFmtId="0" fontId="59" fillId="0" borderId="12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0" fontId="59" fillId="33" borderId="12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6" xfId="0" applyFont="1" applyFill="1" applyBorder="1" applyAlignment="1">
      <alignment horizontal="left"/>
    </xf>
    <xf numFmtId="170" fontId="70" fillId="33" borderId="23" xfId="61" applyFont="1" applyFill="1" applyBorder="1" applyAlignment="1">
      <alignment horizontal="left" wrapText="1"/>
    </xf>
    <xf numFmtId="170" fontId="70" fillId="33" borderId="22" xfId="61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left"/>
    </xf>
    <xf numFmtId="0" fontId="57" fillId="36" borderId="11" xfId="0" applyFont="1" applyFill="1" applyBorder="1" applyAlignment="1">
      <alignment horizontal="left"/>
    </xf>
    <xf numFmtId="0" fontId="57" fillId="36" borderId="16" xfId="0" applyFont="1" applyFill="1" applyBorder="1" applyAlignment="1">
      <alignment horizontal="left"/>
    </xf>
    <xf numFmtId="0" fontId="65" fillId="37" borderId="21" xfId="0" applyFont="1" applyFill="1" applyBorder="1" applyAlignment="1">
      <alignment horizontal="left"/>
    </xf>
    <xf numFmtId="0" fontId="65" fillId="37" borderId="23" xfId="0" applyFont="1" applyFill="1" applyBorder="1" applyAlignment="1">
      <alignment horizontal="left"/>
    </xf>
    <xf numFmtId="0" fontId="65" fillId="37" borderId="22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8" fillId="35" borderId="21" xfId="0" applyFont="1" applyFill="1" applyBorder="1" applyAlignment="1">
      <alignment wrapText="1"/>
    </xf>
    <xf numFmtId="0" fontId="58" fillId="35" borderId="23" xfId="0" applyFont="1" applyFill="1" applyBorder="1" applyAlignment="1">
      <alignment wrapText="1"/>
    </xf>
    <xf numFmtId="0" fontId="58" fillId="35" borderId="22" xfId="0" applyFont="1" applyFill="1" applyBorder="1" applyAlignment="1">
      <alignment wrapText="1"/>
    </xf>
    <xf numFmtId="0" fontId="58" fillId="35" borderId="12" xfId="0" applyFont="1" applyFill="1" applyBorder="1" applyAlignment="1">
      <alignment horizontal="left" wrapText="1"/>
    </xf>
    <xf numFmtId="0" fontId="58" fillId="35" borderId="11" xfId="0" applyFont="1" applyFill="1" applyBorder="1" applyAlignment="1">
      <alignment horizontal="left" wrapText="1"/>
    </xf>
    <xf numFmtId="0" fontId="58" fillId="35" borderId="16" xfId="0" applyFont="1" applyFill="1" applyBorder="1" applyAlignment="1">
      <alignment horizontal="left" wrapText="1"/>
    </xf>
    <xf numFmtId="0" fontId="2" fillId="37" borderId="12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left"/>
    </xf>
    <xf numFmtId="0" fontId="32" fillId="33" borderId="11" xfId="0" applyFont="1" applyFill="1" applyBorder="1" applyAlignment="1">
      <alignment horizontal="left"/>
    </xf>
    <xf numFmtId="0" fontId="32" fillId="33" borderId="16" xfId="0" applyFont="1" applyFill="1" applyBorder="1" applyAlignment="1">
      <alignment horizontal="left"/>
    </xf>
    <xf numFmtId="0" fontId="59" fillId="0" borderId="12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49" fontId="58" fillId="0" borderId="12" xfId="0" applyNumberFormat="1" applyFont="1" applyBorder="1" applyAlignment="1">
      <alignment horizontal="left"/>
    </xf>
    <xf numFmtId="49" fontId="58" fillId="0" borderId="11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37" borderId="14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219075</xdr:rowOff>
    </xdr:from>
    <xdr:ext cx="5057775" cy="323850"/>
    <xdr:sp>
      <xdr:nvSpPr>
        <xdr:cNvPr id="1" name="CasellaDiTesto 2"/>
        <xdr:cNvSpPr txBox="1">
          <a:spLocks noChangeArrowheads="1"/>
        </xdr:cNvSpPr>
      </xdr:nvSpPr>
      <xdr:spPr>
        <a:xfrm>
          <a:off x="923925" y="21907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1</xdr:col>
      <xdr:colOff>638175</xdr:colOff>
      <xdr:row>69</xdr:row>
      <xdr:rowOff>180975</xdr:rowOff>
    </xdr:from>
    <xdr:ext cx="5057775" cy="323850"/>
    <xdr:sp>
      <xdr:nvSpPr>
        <xdr:cNvPr id="2" name="CasellaDiTesto 7"/>
        <xdr:cNvSpPr txBox="1">
          <a:spLocks noChangeArrowheads="1"/>
        </xdr:cNvSpPr>
      </xdr:nvSpPr>
      <xdr:spPr>
        <a:xfrm>
          <a:off x="876300" y="1774507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9</xdr:col>
      <xdr:colOff>428625</xdr:colOff>
      <xdr:row>51</xdr:row>
      <xdr:rowOff>0</xdr:rowOff>
    </xdr:from>
    <xdr:ext cx="5057775" cy="323850"/>
    <xdr:sp fLocksText="0">
      <xdr:nvSpPr>
        <xdr:cNvPr id="3" name="CasellaDiTesto 12"/>
        <xdr:cNvSpPr txBox="1">
          <a:spLocks noChangeArrowheads="1"/>
        </xdr:cNvSpPr>
      </xdr:nvSpPr>
      <xdr:spPr>
        <a:xfrm>
          <a:off x="9067800" y="1343025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121</xdr:row>
      <xdr:rowOff>0</xdr:rowOff>
    </xdr:from>
    <xdr:ext cx="5057775" cy="323850"/>
    <xdr:sp fLocksText="0">
      <xdr:nvSpPr>
        <xdr:cNvPr id="4" name="CasellaDiTesto 13"/>
        <xdr:cNvSpPr txBox="1">
          <a:spLocks noChangeArrowheads="1"/>
        </xdr:cNvSpPr>
      </xdr:nvSpPr>
      <xdr:spPr>
        <a:xfrm>
          <a:off x="9601200" y="3001327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51</xdr:row>
      <xdr:rowOff>0</xdr:rowOff>
    </xdr:from>
    <xdr:ext cx="5057775" cy="323850"/>
    <xdr:sp fLocksText="0">
      <xdr:nvSpPr>
        <xdr:cNvPr id="5" name="CasellaDiTesto 8"/>
        <xdr:cNvSpPr txBox="1">
          <a:spLocks noChangeArrowheads="1"/>
        </xdr:cNvSpPr>
      </xdr:nvSpPr>
      <xdr:spPr>
        <a:xfrm>
          <a:off x="10106025" y="1343025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476250</xdr:colOff>
      <xdr:row>121</xdr:row>
      <xdr:rowOff>171450</xdr:rowOff>
    </xdr:from>
    <xdr:ext cx="5057775" cy="323850"/>
    <xdr:sp fLocksText="0">
      <xdr:nvSpPr>
        <xdr:cNvPr id="6" name="CasellaDiTesto 10"/>
        <xdr:cNvSpPr txBox="1">
          <a:spLocks noChangeArrowheads="1"/>
        </xdr:cNvSpPr>
      </xdr:nvSpPr>
      <xdr:spPr>
        <a:xfrm>
          <a:off x="11553825" y="3018472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95250</xdr:colOff>
      <xdr:row>40</xdr:row>
      <xdr:rowOff>200025</xdr:rowOff>
    </xdr:from>
    <xdr:ext cx="5057775" cy="323850"/>
    <xdr:sp>
      <xdr:nvSpPr>
        <xdr:cNvPr id="7" name="CasellaDiTesto 15"/>
        <xdr:cNvSpPr txBox="1">
          <a:spLocks noChangeArrowheads="1"/>
        </xdr:cNvSpPr>
      </xdr:nvSpPr>
      <xdr:spPr>
        <a:xfrm>
          <a:off x="1009650" y="10439400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  <xdr:oneCellAnchor>
    <xdr:from>
      <xdr:col>1</xdr:col>
      <xdr:colOff>609600</xdr:colOff>
      <xdr:row>117</xdr:row>
      <xdr:rowOff>219075</xdr:rowOff>
    </xdr:from>
    <xdr:ext cx="5057775" cy="323850"/>
    <xdr:sp>
      <xdr:nvSpPr>
        <xdr:cNvPr id="8" name="CasellaDiTesto 27"/>
        <xdr:cNvSpPr txBox="1">
          <a:spLocks noChangeArrowheads="1"/>
        </xdr:cNvSpPr>
      </xdr:nvSpPr>
      <xdr:spPr>
        <a:xfrm>
          <a:off x="847725" y="28317825"/>
          <a:ext cx="5057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ORDINE DEGLI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INGEGNERI DELLA PROVINCIA DI TERNI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2"/>
  <sheetViews>
    <sheetView tabSelected="1" workbookViewId="0" topLeftCell="A151">
      <selection activeCell="E171" sqref="E171"/>
    </sheetView>
  </sheetViews>
  <sheetFormatPr defaultColWidth="9.140625" defaultRowHeight="15"/>
  <cols>
    <col min="1" max="1" width="3.57421875" style="0" customWidth="1"/>
    <col min="2" max="2" width="10.140625" style="0" bestFit="1" customWidth="1"/>
    <col min="4" max="4" width="10.7109375" style="0" bestFit="1" customWidth="1"/>
    <col min="5" max="5" width="31.57421875" style="0" customWidth="1"/>
    <col min="6" max="6" width="17.7109375" style="0" customWidth="1"/>
    <col min="7" max="7" width="16.00390625" style="0" customWidth="1"/>
    <col min="8" max="8" width="3.8515625" style="0" customWidth="1"/>
    <col min="9" max="9" width="26.8515625" style="0" customWidth="1"/>
  </cols>
  <sheetData>
    <row r="1" spans="2:7" ht="54" customHeight="1">
      <c r="B1" s="258"/>
      <c r="C1" s="259"/>
      <c r="D1" s="259"/>
      <c r="E1" s="259"/>
      <c r="F1" s="259"/>
      <c r="G1" s="260"/>
    </row>
    <row r="2" spans="2:7" ht="34.5" customHeight="1">
      <c r="B2" s="240" t="s">
        <v>222</v>
      </c>
      <c r="C2" s="241"/>
      <c r="D2" s="241"/>
      <c r="E2" s="241"/>
      <c r="F2" s="241"/>
      <c r="G2" s="242"/>
    </row>
    <row r="3" spans="2:7" ht="15" customHeight="1">
      <c r="B3" s="220" t="s">
        <v>112</v>
      </c>
      <c r="C3" s="221"/>
      <c r="D3" s="221"/>
      <c r="E3" s="221"/>
      <c r="F3" s="221"/>
      <c r="G3" s="222"/>
    </row>
    <row r="4" spans="2:7" ht="45" customHeight="1">
      <c r="B4" s="116" t="s">
        <v>22</v>
      </c>
      <c r="C4" s="223" t="s">
        <v>23</v>
      </c>
      <c r="D4" s="224"/>
      <c r="E4" s="225"/>
      <c r="F4" s="117" t="s">
        <v>218</v>
      </c>
      <c r="G4" s="118" t="s">
        <v>219</v>
      </c>
    </row>
    <row r="5" spans="2:7" ht="15" customHeight="1">
      <c r="B5" s="98"/>
      <c r="C5" s="99" t="s">
        <v>24</v>
      </c>
      <c r="D5" s="99"/>
      <c r="E5" s="100"/>
      <c r="F5" s="101"/>
      <c r="G5" s="153">
        <v>96696.76</v>
      </c>
    </row>
    <row r="6" spans="2:7" ht="14.25" customHeight="1">
      <c r="B6" s="53"/>
      <c r="C6" s="54"/>
      <c r="D6" s="21"/>
      <c r="E6" s="22"/>
      <c r="F6" s="55"/>
      <c r="G6" s="56"/>
    </row>
    <row r="7" spans="2:7" ht="17.25" customHeight="1">
      <c r="B7" s="59" t="s">
        <v>176</v>
      </c>
      <c r="C7" s="229" t="s">
        <v>178</v>
      </c>
      <c r="D7" s="230"/>
      <c r="E7" s="231"/>
      <c r="F7" s="112">
        <v>13680</v>
      </c>
      <c r="G7" s="88"/>
    </row>
    <row r="8" spans="2:7" ht="15" customHeight="1">
      <c r="B8" s="59" t="s">
        <v>176</v>
      </c>
      <c r="C8" s="229" t="s">
        <v>220</v>
      </c>
      <c r="D8" s="230"/>
      <c r="E8" s="231"/>
      <c r="F8" s="51">
        <v>7980</v>
      </c>
      <c r="G8" s="88"/>
    </row>
    <row r="9" spans="2:7" ht="15" customHeight="1">
      <c r="B9" s="59" t="s">
        <v>25</v>
      </c>
      <c r="C9" s="84" t="s">
        <v>177</v>
      </c>
      <c r="D9" s="110"/>
      <c r="E9" s="111"/>
      <c r="F9" s="112"/>
      <c r="G9" s="88">
        <v>182495</v>
      </c>
    </row>
    <row r="10" spans="2:7" ht="15" customHeight="1">
      <c r="B10" s="59" t="s">
        <v>26</v>
      </c>
      <c r="C10" s="279" t="s">
        <v>30</v>
      </c>
      <c r="D10" s="280"/>
      <c r="E10" s="281"/>
      <c r="F10" s="113"/>
      <c r="G10" s="51">
        <v>3500</v>
      </c>
    </row>
    <row r="11" spans="2:7" ht="15" customHeight="1">
      <c r="B11" s="59" t="s">
        <v>27</v>
      </c>
      <c r="C11" s="279" t="s">
        <v>31</v>
      </c>
      <c r="D11" s="280"/>
      <c r="E11" s="281"/>
      <c r="F11" s="114"/>
      <c r="G11" s="51">
        <v>360</v>
      </c>
    </row>
    <row r="12" spans="2:7" ht="24.75" customHeight="1">
      <c r="B12" s="135" t="s">
        <v>28</v>
      </c>
      <c r="C12" s="136" t="s">
        <v>29</v>
      </c>
      <c r="D12" s="137"/>
      <c r="E12" s="138"/>
      <c r="F12" s="139">
        <f>(F7+F8)</f>
        <v>21660</v>
      </c>
      <c r="G12" s="52">
        <f>(G9+G10+G11)</f>
        <v>186355</v>
      </c>
    </row>
    <row r="13" spans="2:7" ht="12.75" customHeight="1">
      <c r="B13" s="276"/>
      <c r="C13" s="277"/>
      <c r="D13" s="277"/>
      <c r="E13" s="277"/>
      <c r="F13" s="277"/>
      <c r="G13" s="278"/>
    </row>
    <row r="14" spans="2:7" ht="15" customHeight="1">
      <c r="B14" s="64" t="s">
        <v>34</v>
      </c>
      <c r="C14" s="80" t="s">
        <v>0</v>
      </c>
      <c r="D14" s="81"/>
      <c r="E14" s="65"/>
      <c r="F14" s="183"/>
      <c r="G14" s="44">
        <v>2000</v>
      </c>
    </row>
    <row r="15" spans="2:7" ht="15" customHeight="1">
      <c r="B15" s="64" t="s">
        <v>35</v>
      </c>
      <c r="C15" s="84" t="s">
        <v>38</v>
      </c>
      <c r="D15" s="85"/>
      <c r="E15" s="86"/>
      <c r="F15" s="182"/>
      <c r="G15" s="87">
        <v>500</v>
      </c>
    </row>
    <row r="16" spans="2:7" ht="15" customHeight="1">
      <c r="B16" s="64" t="s">
        <v>36</v>
      </c>
      <c r="C16" s="210" t="s">
        <v>1</v>
      </c>
      <c r="D16" s="211"/>
      <c r="E16" s="212"/>
      <c r="F16" s="82"/>
      <c r="G16" s="44">
        <v>0</v>
      </c>
    </row>
    <row r="17" spans="2:7" ht="15" customHeight="1">
      <c r="B17" s="64" t="s">
        <v>37</v>
      </c>
      <c r="C17" s="210" t="s">
        <v>173</v>
      </c>
      <c r="D17" s="211"/>
      <c r="E17" s="212"/>
      <c r="F17" s="83">
        <v>0</v>
      </c>
      <c r="G17" s="44">
        <v>1500</v>
      </c>
    </row>
    <row r="18" spans="2:7" s="2" customFormat="1" ht="24.75" customHeight="1">
      <c r="B18" s="135" t="s">
        <v>33</v>
      </c>
      <c r="C18" s="261" t="s">
        <v>32</v>
      </c>
      <c r="D18" s="262"/>
      <c r="E18" s="263"/>
      <c r="F18" s="140">
        <f>(F14+F15+F17)</f>
        <v>0</v>
      </c>
      <c r="G18" s="52">
        <f>(G14+G15+G16+G17)</f>
        <v>4000</v>
      </c>
    </row>
    <row r="19" spans="2:7" ht="12.75" customHeight="1">
      <c r="B19" s="285"/>
      <c r="C19" s="286"/>
      <c r="D19" s="286"/>
      <c r="E19" s="286"/>
      <c r="F19" s="286"/>
      <c r="G19" s="287"/>
    </row>
    <row r="20" spans="2:7" s="6" customFormat="1" ht="15.75" customHeight="1">
      <c r="B20" s="59" t="s">
        <v>40</v>
      </c>
      <c r="C20" s="60" t="s">
        <v>2</v>
      </c>
      <c r="D20" s="61"/>
      <c r="E20" s="62"/>
      <c r="F20" s="163">
        <v>500</v>
      </c>
      <c r="G20" s="44">
        <v>20000</v>
      </c>
    </row>
    <row r="21" spans="2:7" s="2" customFormat="1" ht="24.75" customHeight="1">
      <c r="B21" s="135" t="s">
        <v>39</v>
      </c>
      <c r="C21" s="264" t="s">
        <v>165</v>
      </c>
      <c r="D21" s="265"/>
      <c r="E21" s="266"/>
      <c r="F21" s="149">
        <f>(F20)</f>
        <v>500</v>
      </c>
      <c r="G21" s="52">
        <f>(G20)</f>
        <v>20000</v>
      </c>
    </row>
    <row r="22" spans="2:7" s="2" customFormat="1" ht="12.75" customHeight="1">
      <c r="B22" s="12"/>
      <c r="C22" s="7"/>
      <c r="D22" s="7"/>
      <c r="E22" s="14"/>
      <c r="F22" s="15"/>
      <c r="G22" s="50"/>
    </row>
    <row r="23" spans="2:7" ht="15" customHeight="1">
      <c r="B23" s="64" t="s">
        <v>42</v>
      </c>
      <c r="C23" s="210" t="s">
        <v>46</v>
      </c>
      <c r="D23" s="211"/>
      <c r="E23" s="212"/>
      <c r="F23" s="187">
        <v>26</v>
      </c>
      <c r="G23" s="44">
        <v>500</v>
      </c>
    </row>
    <row r="24" spans="2:7" ht="15" customHeight="1">
      <c r="B24" s="64" t="s">
        <v>180</v>
      </c>
      <c r="C24" s="210" t="s">
        <v>181</v>
      </c>
      <c r="D24" s="211"/>
      <c r="E24" s="212"/>
      <c r="F24" s="63"/>
      <c r="G24" s="44">
        <v>500</v>
      </c>
    </row>
    <row r="25" spans="2:7" ht="24.75" customHeight="1">
      <c r="B25" s="135" t="s">
        <v>41</v>
      </c>
      <c r="C25" s="136" t="s">
        <v>160</v>
      </c>
      <c r="D25" s="141"/>
      <c r="E25" s="142"/>
      <c r="F25" s="188">
        <f>(F23)</f>
        <v>26</v>
      </c>
      <c r="G25" s="52">
        <f>SUM(G23:G24)</f>
        <v>1000</v>
      </c>
    </row>
    <row r="26" spans="2:7" ht="12.75" customHeight="1">
      <c r="B26" s="255"/>
      <c r="C26" s="256"/>
      <c r="D26" s="256"/>
      <c r="E26" s="256"/>
      <c r="F26" s="256"/>
      <c r="G26" s="257"/>
    </row>
    <row r="27" spans="2:7" ht="15" customHeight="1">
      <c r="B27" s="59" t="s">
        <v>45</v>
      </c>
      <c r="C27" s="210" t="s">
        <v>3</v>
      </c>
      <c r="D27" s="211"/>
      <c r="E27" s="212"/>
      <c r="F27" s="66"/>
      <c r="G27" s="44">
        <v>500</v>
      </c>
    </row>
    <row r="28" spans="2:7" ht="15" customHeight="1">
      <c r="B28" s="59" t="s">
        <v>207</v>
      </c>
      <c r="C28" s="210" t="s">
        <v>208</v>
      </c>
      <c r="D28" s="211"/>
      <c r="E28" s="212"/>
      <c r="F28" s="197"/>
      <c r="G28" s="44">
        <v>2000</v>
      </c>
    </row>
    <row r="29" spans="2:7" ht="15" customHeight="1">
      <c r="B29" s="59" t="s">
        <v>214</v>
      </c>
      <c r="C29" s="198" t="s">
        <v>203</v>
      </c>
      <c r="E29" s="195"/>
      <c r="F29" s="196"/>
      <c r="G29" s="44">
        <v>100</v>
      </c>
    </row>
    <row r="30" spans="2:7" ht="24.75" customHeight="1">
      <c r="B30" s="135" t="s">
        <v>44</v>
      </c>
      <c r="C30" s="213" t="s">
        <v>43</v>
      </c>
      <c r="D30" s="214"/>
      <c r="E30" s="215"/>
      <c r="F30" s="143"/>
      <c r="G30" s="143">
        <f>(G27+G28+G29)</f>
        <v>2600</v>
      </c>
    </row>
    <row r="31" spans="2:7" ht="15" customHeight="1">
      <c r="B31" s="129">
        <v>1</v>
      </c>
      <c r="C31" s="217" t="s">
        <v>47</v>
      </c>
      <c r="D31" s="217"/>
      <c r="E31" s="217"/>
      <c r="F31" s="150">
        <f>(F12+F18+F21+F25)</f>
        <v>22186</v>
      </c>
      <c r="G31" s="123">
        <f>(G12+G18+G21+G25+G30)</f>
        <v>213955</v>
      </c>
    </row>
    <row r="32" spans="2:7" ht="12.75" customHeight="1">
      <c r="B32" s="282"/>
      <c r="C32" s="283"/>
      <c r="D32" s="283"/>
      <c r="E32" s="283"/>
      <c r="F32" s="283"/>
      <c r="G32" s="284"/>
    </row>
    <row r="33" spans="2:7" ht="15" customHeight="1">
      <c r="B33" s="59" t="s">
        <v>48</v>
      </c>
      <c r="C33" s="210" t="s">
        <v>4</v>
      </c>
      <c r="D33" s="211"/>
      <c r="E33" s="212"/>
      <c r="F33" s="67"/>
      <c r="G33" s="44">
        <v>0</v>
      </c>
    </row>
    <row r="34" spans="2:7" ht="24.75" customHeight="1">
      <c r="B34" s="135" t="s">
        <v>51</v>
      </c>
      <c r="C34" s="213" t="s">
        <v>52</v>
      </c>
      <c r="D34" s="214"/>
      <c r="E34" s="215"/>
      <c r="F34" s="144"/>
      <c r="G34" s="145">
        <v>0</v>
      </c>
    </row>
    <row r="35" spans="2:7" ht="12.75" customHeight="1">
      <c r="B35" s="12"/>
      <c r="C35" s="7"/>
      <c r="D35" s="7"/>
      <c r="E35" s="7"/>
      <c r="F35" s="17"/>
      <c r="G35" s="18"/>
    </row>
    <row r="36" spans="2:7" ht="15" customHeight="1">
      <c r="B36" s="64" t="s">
        <v>55</v>
      </c>
      <c r="C36" s="68" t="s">
        <v>56</v>
      </c>
      <c r="D36" s="68"/>
      <c r="E36" s="68"/>
      <c r="F36" s="69"/>
      <c r="G36" s="18">
        <v>0</v>
      </c>
    </row>
    <row r="37" spans="2:7" ht="24.75" customHeight="1">
      <c r="B37" s="135" t="s">
        <v>53</v>
      </c>
      <c r="C37" s="213" t="s">
        <v>54</v>
      </c>
      <c r="D37" s="214"/>
      <c r="E37" s="215"/>
      <c r="F37" s="144"/>
      <c r="G37" s="52">
        <v>0</v>
      </c>
    </row>
    <row r="38" spans="2:7" ht="15" customHeight="1">
      <c r="B38" s="119" t="s">
        <v>49</v>
      </c>
      <c r="C38" s="120" t="s">
        <v>50</v>
      </c>
      <c r="D38" s="120"/>
      <c r="E38" s="120"/>
      <c r="F38" s="123">
        <v>0</v>
      </c>
      <c r="G38" s="123">
        <v>0</v>
      </c>
    </row>
    <row r="39" spans="2:7" ht="15" customHeight="1">
      <c r="B39" s="176"/>
      <c r="C39" s="131"/>
      <c r="D39" s="131"/>
      <c r="E39" s="131"/>
      <c r="F39" s="173"/>
      <c r="G39" s="177"/>
    </row>
    <row r="40" spans="2:7" ht="75.75" customHeight="1">
      <c r="B40" s="174"/>
      <c r="C40" s="175"/>
      <c r="D40" s="175"/>
      <c r="E40" s="175"/>
      <c r="F40" s="132"/>
      <c r="G40" s="178"/>
    </row>
    <row r="41" spans="2:7" ht="54" customHeight="1">
      <c r="B41" s="258"/>
      <c r="C41" s="259"/>
      <c r="D41" s="259"/>
      <c r="E41" s="259"/>
      <c r="F41" s="259"/>
      <c r="G41" s="260"/>
    </row>
    <row r="42" spans="2:7" ht="34.5" customHeight="1">
      <c r="B42" s="240" t="s">
        <v>222</v>
      </c>
      <c r="C42" s="288"/>
      <c r="D42" s="288"/>
      <c r="E42" s="288"/>
      <c r="F42" s="288"/>
      <c r="G42" s="289"/>
    </row>
    <row r="43" spans="2:7" ht="15" customHeight="1">
      <c r="B43" s="243" t="s">
        <v>112</v>
      </c>
      <c r="C43" s="244"/>
      <c r="D43" s="244"/>
      <c r="E43" s="244"/>
      <c r="F43" s="244"/>
      <c r="G43" s="245"/>
    </row>
    <row r="44" spans="2:7" ht="45" customHeight="1">
      <c r="B44" s="164" t="s">
        <v>22</v>
      </c>
      <c r="C44" s="246" t="s">
        <v>23</v>
      </c>
      <c r="D44" s="247"/>
      <c r="E44" s="248"/>
      <c r="F44" s="117" t="s">
        <v>218</v>
      </c>
      <c r="G44" s="118" t="s">
        <v>219</v>
      </c>
    </row>
    <row r="45" spans="2:7" ht="12.75" customHeight="1">
      <c r="B45" s="130"/>
      <c r="C45" s="131"/>
      <c r="D45" s="131"/>
      <c r="E45" s="131"/>
      <c r="F45" s="132"/>
      <c r="G45" s="133"/>
    </row>
    <row r="46" spans="2:7" ht="15" customHeight="1">
      <c r="B46" s="134" t="s">
        <v>60</v>
      </c>
      <c r="C46" s="232" t="s">
        <v>64</v>
      </c>
      <c r="D46" s="233"/>
      <c r="E46" s="234"/>
      <c r="F46" s="44"/>
      <c r="G46" s="44">
        <v>10000</v>
      </c>
    </row>
    <row r="47" spans="2:7" s="19" customFormat="1" ht="15" customHeight="1">
      <c r="B47" s="64" t="s">
        <v>61</v>
      </c>
      <c r="C47" s="232" t="s">
        <v>65</v>
      </c>
      <c r="D47" s="233"/>
      <c r="E47" s="234"/>
      <c r="F47" s="44"/>
      <c r="G47" s="89">
        <v>5000</v>
      </c>
    </row>
    <row r="48" spans="2:7" s="19" customFormat="1" ht="15" customHeight="1">
      <c r="B48" s="71" t="s">
        <v>62</v>
      </c>
      <c r="C48" s="210" t="s">
        <v>66</v>
      </c>
      <c r="D48" s="211"/>
      <c r="E48" s="212"/>
      <c r="F48" s="51">
        <v>58.8</v>
      </c>
      <c r="G48" s="51">
        <v>5000</v>
      </c>
    </row>
    <row r="49" spans="2:7" s="19" customFormat="1" ht="15" customHeight="1">
      <c r="B49" s="71" t="s">
        <v>63</v>
      </c>
      <c r="C49" s="210" t="s">
        <v>67</v>
      </c>
      <c r="D49" s="211"/>
      <c r="E49" s="212"/>
      <c r="F49" s="51"/>
      <c r="G49" s="88">
        <v>400</v>
      </c>
    </row>
    <row r="50" spans="2:7" s="19" customFormat="1" ht="15" customHeight="1">
      <c r="B50" s="71" t="s">
        <v>166</v>
      </c>
      <c r="C50" s="210" t="s">
        <v>6</v>
      </c>
      <c r="D50" s="211"/>
      <c r="E50" s="212"/>
      <c r="F50" s="51"/>
      <c r="G50" s="51">
        <v>1000</v>
      </c>
    </row>
    <row r="51" spans="2:7" s="19" customFormat="1" ht="15" customHeight="1">
      <c r="B51" s="154" t="s">
        <v>167</v>
      </c>
      <c r="C51" s="210" t="s">
        <v>169</v>
      </c>
      <c r="D51" s="211"/>
      <c r="E51" s="212"/>
      <c r="F51" s="155"/>
      <c r="G51" s="156">
        <v>100</v>
      </c>
    </row>
    <row r="52" spans="2:7" ht="15" customHeight="1">
      <c r="B52" s="71" t="s">
        <v>168</v>
      </c>
      <c r="C52" s="210" t="s">
        <v>7</v>
      </c>
      <c r="D52" s="211"/>
      <c r="E52" s="212"/>
      <c r="F52" s="44">
        <v>331.94</v>
      </c>
      <c r="G52" s="44">
        <v>8000</v>
      </c>
    </row>
    <row r="53" spans="2:7" ht="15" customHeight="1">
      <c r="B53" s="71" t="s">
        <v>199</v>
      </c>
      <c r="C53" s="167" t="s">
        <v>198</v>
      </c>
      <c r="D53" s="165"/>
      <c r="E53" s="165"/>
      <c r="F53" s="51"/>
      <c r="G53" s="44">
        <v>7000</v>
      </c>
    </row>
    <row r="54" spans="2:7" s="19" customFormat="1" ht="15" customHeight="1">
      <c r="B54" s="71" t="s">
        <v>174</v>
      </c>
      <c r="C54" s="115" t="s">
        <v>175</v>
      </c>
      <c r="D54" s="115"/>
      <c r="E54" s="70"/>
      <c r="F54" s="72"/>
      <c r="G54" s="44">
        <v>0</v>
      </c>
    </row>
    <row r="55" spans="2:7" ht="24.75" customHeight="1">
      <c r="B55" s="135" t="s">
        <v>59</v>
      </c>
      <c r="C55" s="213" t="s">
        <v>57</v>
      </c>
      <c r="D55" s="214"/>
      <c r="E55" s="215"/>
      <c r="F55" s="146">
        <f>SUM(F46:F54)</f>
        <v>390.74</v>
      </c>
      <c r="G55" s="145">
        <f>SUM(G46:G54)</f>
        <v>36500</v>
      </c>
    </row>
    <row r="56" spans="2:7" s="2" customFormat="1" ht="15">
      <c r="B56" s="124">
        <v>3</v>
      </c>
      <c r="C56" s="249" t="s">
        <v>58</v>
      </c>
      <c r="D56" s="250"/>
      <c r="E56" s="251"/>
      <c r="F56" s="121">
        <f>(F55)</f>
        <v>390.74</v>
      </c>
      <c r="G56" s="122">
        <f>(G55)</f>
        <v>36500</v>
      </c>
    </row>
    <row r="57" spans="2:7" s="2" customFormat="1" ht="15">
      <c r="B57" s="125"/>
      <c r="C57" s="126"/>
      <c r="D57" s="126"/>
      <c r="E57" s="126"/>
      <c r="F57" s="127"/>
      <c r="G57" s="128"/>
    </row>
    <row r="58" spans="2:7" s="26" customFormat="1" ht="15">
      <c r="B58" s="23"/>
      <c r="C58" s="27" t="s">
        <v>71</v>
      </c>
      <c r="D58" s="27"/>
      <c r="E58" s="27"/>
      <c r="F58" s="102"/>
      <c r="G58" s="25"/>
    </row>
    <row r="59" spans="2:7" s="26" customFormat="1" ht="15">
      <c r="B59" s="23"/>
      <c r="C59" s="27" t="s">
        <v>69</v>
      </c>
      <c r="D59" s="27"/>
      <c r="E59" s="27"/>
      <c r="F59" s="103">
        <f>(F31)</f>
        <v>22186</v>
      </c>
      <c r="G59" s="47">
        <f>(G31)</f>
        <v>213955</v>
      </c>
    </row>
    <row r="60" spans="2:7" s="26" customFormat="1" ht="15">
      <c r="B60" s="23"/>
      <c r="C60" s="27" t="s">
        <v>68</v>
      </c>
      <c r="D60" s="27"/>
      <c r="E60" s="27"/>
      <c r="F60" s="103">
        <v>0</v>
      </c>
      <c r="G60" s="47">
        <v>0</v>
      </c>
    </row>
    <row r="61" spans="2:7" s="26" customFormat="1" ht="15">
      <c r="B61" s="23"/>
      <c r="C61" s="27" t="s">
        <v>70</v>
      </c>
      <c r="D61" s="27"/>
      <c r="E61" s="27"/>
      <c r="F61" s="103">
        <f>(F56)</f>
        <v>390.74</v>
      </c>
      <c r="G61" s="47">
        <f>(G56)</f>
        <v>36500</v>
      </c>
    </row>
    <row r="62" spans="2:7" s="26" customFormat="1" ht="15">
      <c r="B62" s="23"/>
      <c r="C62" s="27" t="s">
        <v>73</v>
      </c>
      <c r="D62" s="27"/>
      <c r="E62" s="27"/>
      <c r="F62" s="104">
        <f>(F59+F60+F61)</f>
        <v>22576.74</v>
      </c>
      <c r="G62" s="45">
        <f>(G59+G60+G61)</f>
        <v>250455</v>
      </c>
    </row>
    <row r="63" spans="2:7" s="26" customFormat="1" ht="10.5" customHeight="1">
      <c r="B63" s="23"/>
      <c r="C63" s="27"/>
      <c r="D63" s="27"/>
      <c r="E63" s="27"/>
      <c r="F63" s="104"/>
      <c r="G63" s="45"/>
    </row>
    <row r="64" spans="2:7" s="26" customFormat="1" ht="15">
      <c r="B64" s="23"/>
      <c r="C64" s="185" t="s">
        <v>201</v>
      </c>
      <c r="D64" s="24"/>
      <c r="E64" s="24"/>
      <c r="F64" s="184">
        <f>(F62)</f>
        <v>22576.74</v>
      </c>
      <c r="G64" s="25"/>
    </row>
    <row r="65" spans="2:7" s="26" customFormat="1" ht="15">
      <c r="B65" s="23"/>
      <c r="C65" s="28" t="s">
        <v>72</v>
      </c>
      <c r="D65" s="28"/>
      <c r="E65" s="24"/>
      <c r="F65" s="168"/>
      <c r="G65" s="169">
        <f>(G62)</f>
        <v>250455</v>
      </c>
    </row>
    <row r="66" spans="2:7" s="26" customFormat="1" ht="35.25" customHeight="1">
      <c r="B66" s="107"/>
      <c r="C66" s="235" t="s">
        <v>217</v>
      </c>
      <c r="D66" s="235"/>
      <c r="E66" s="236"/>
      <c r="F66" s="168"/>
      <c r="G66" s="199">
        <v>12009.2</v>
      </c>
    </row>
    <row r="67" spans="2:7" ht="22.5" customHeight="1">
      <c r="B67" s="16"/>
      <c r="C67" s="208" t="s">
        <v>74</v>
      </c>
      <c r="D67" s="208"/>
      <c r="E67" s="209"/>
      <c r="F67" s="106"/>
      <c r="G67" s="186">
        <f>(G65+G66)</f>
        <v>262464.2</v>
      </c>
    </row>
    <row r="68" spans="2:7" ht="15" customHeight="1">
      <c r="B68" s="36"/>
      <c r="C68" s="37"/>
      <c r="D68" s="37"/>
      <c r="E68" s="38"/>
      <c r="F68" s="39"/>
      <c r="G68" s="40"/>
    </row>
    <row r="69" spans="2:8" ht="37.5" customHeight="1">
      <c r="B69" s="219"/>
      <c r="C69" s="219"/>
      <c r="D69" s="219"/>
      <c r="E69" s="219"/>
      <c r="F69" s="219"/>
      <c r="G69" s="219"/>
      <c r="H69" s="219"/>
    </row>
    <row r="70" spans="2:7" ht="52.5" customHeight="1">
      <c r="B70" s="258"/>
      <c r="C70" s="259"/>
      <c r="D70" s="259"/>
      <c r="E70" s="259"/>
      <c r="F70" s="259"/>
      <c r="G70" s="260"/>
    </row>
    <row r="71" spans="2:7" ht="33" customHeight="1">
      <c r="B71" s="240" t="s">
        <v>222</v>
      </c>
      <c r="C71" s="241"/>
      <c r="D71" s="241"/>
      <c r="E71" s="241"/>
      <c r="F71" s="241"/>
      <c r="G71" s="242"/>
    </row>
    <row r="72" spans="2:7" ht="15.75" customHeight="1">
      <c r="B72" s="237" t="s">
        <v>113</v>
      </c>
      <c r="C72" s="238"/>
      <c r="D72" s="238"/>
      <c r="E72" s="238"/>
      <c r="F72" s="238"/>
      <c r="G72" s="239"/>
    </row>
    <row r="73" spans="2:7" ht="42.75" customHeight="1">
      <c r="B73" s="116" t="s">
        <v>22</v>
      </c>
      <c r="C73" s="223" t="s">
        <v>23</v>
      </c>
      <c r="D73" s="224"/>
      <c r="E73" s="225"/>
      <c r="F73" s="117" t="s">
        <v>221</v>
      </c>
      <c r="G73" s="118" t="s">
        <v>219</v>
      </c>
    </row>
    <row r="74" spans="2:7" ht="15" customHeight="1">
      <c r="B74" s="59" t="s">
        <v>77</v>
      </c>
      <c r="C74" s="75" t="s">
        <v>188</v>
      </c>
      <c r="D74" s="73"/>
      <c r="E74" s="62"/>
      <c r="F74" s="76"/>
      <c r="G74" s="44">
        <v>2000</v>
      </c>
    </row>
    <row r="75" spans="2:7" ht="15" customHeight="1">
      <c r="B75" s="59" t="s">
        <v>78</v>
      </c>
      <c r="C75" s="75" t="s">
        <v>187</v>
      </c>
      <c r="D75" s="73"/>
      <c r="E75" s="62"/>
      <c r="F75" s="76"/>
      <c r="G75" s="44">
        <v>2500</v>
      </c>
    </row>
    <row r="76" spans="2:7" ht="15" customHeight="1">
      <c r="B76" s="59" t="s">
        <v>79</v>
      </c>
      <c r="C76" s="210" t="s">
        <v>81</v>
      </c>
      <c r="D76" s="211"/>
      <c r="E76" s="212"/>
      <c r="F76" s="69"/>
      <c r="G76" s="44">
        <v>7500</v>
      </c>
    </row>
    <row r="77" spans="2:7" ht="15" customHeight="1">
      <c r="B77" s="59" t="s">
        <v>80</v>
      </c>
      <c r="C77" s="210" t="s">
        <v>82</v>
      </c>
      <c r="D77" s="211"/>
      <c r="E77" s="212"/>
      <c r="F77" s="76"/>
      <c r="G77" s="44">
        <v>25000</v>
      </c>
    </row>
    <row r="78" spans="2:7" ht="24.75" customHeight="1">
      <c r="B78" s="59" t="s">
        <v>182</v>
      </c>
      <c r="C78" s="226" t="s">
        <v>200</v>
      </c>
      <c r="D78" s="227"/>
      <c r="E78" s="228"/>
      <c r="F78" s="76"/>
      <c r="G78" s="44">
        <v>2500</v>
      </c>
    </row>
    <row r="79" spans="2:7" ht="15" customHeight="1">
      <c r="B79" s="59" t="s">
        <v>183</v>
      </c>
      <c r="C79" s="210" t="s">
        <v>186</v>
      </c>
      <c r="D79" s="211"/>
      <c r="E79" s="212"/>
      <c r="F79" s="76"/>
      <c r="G79" s="44">
        <v>1000</v>
      </c>
    </row>
    <row r="80" spans="2:7" ht="18.75" customHeight="1">
      <c r="B80" s="135" t="s">
        <v>75</v>
      </c>
      <c r="C80" s="213" t="s">
        <v>76</v>
      </c>
      <c r="D80" s="214"/>
      <c r="E80" s="215"/>
      <c r="F80" s="146"/>
      <c r="G80" s="52">
        <f>(G74+G75+G76+G77+G78+G79)</f>
        <v>40500</v>
      </c>
    </row>
    <row r="81" spans="2:7" ht="6" customHeight="1">
      <c r="B81" s="9"/>
      <c r="C81" s="8"/>
      <c r="D81" s="8"/>
      <c r="E81" s="10"/>
      <c r="F81" s="11"/>
      <c r="G81" s="50"/>
    </row>
    <row r="82" spans="2:7" ht="15">
      <c r="B82" s="74" t="s">
        <v>85</v>
      </c>
      <c r="C82" s="210" t="s">
        <v>8</v>
      </c>
      <c r="D82" s="211"/>
      <c r="E82" s="212"/>
      <c r="F82" s="76">
        <v>3891.6</v>
      </c>
      <c r="G82" s="89">
        <v>49800</v>
      </c>
    </row>
    <row r="83" spans="2:7" ht="15">
      <c r="B83" s="74" t="s">
        <v>86</v>
      </c>
      <c r="C83" s="204" t="s">
        <v>88</v>
      </c>
      <c r="D83" s="205"/>
      <c r="E83" s="205"/>
      <c r="F83" s="90"/>
      <c r="G83" s="89">
        <v>0</v>
      </c>
    </row>
    <row r="84" spans="2:7" ht="15">
      <c r="B84" s="74" t="s">
        <v>87</v>
      </c>
      <c r="C84" s="204" t="s">
        <v>89</v>
      </c>
      <c r="D84" s="205"/>
      <c r="E84" s="205"/>
      <c r="F84" s="90">
        <v>1888.79</v>
      </c>
      <c r="G84" s="89">
        <v>13200</v>
      </c>
    </row>
    <row r="85" spans="2:7" ht="15">
      <c r="B85" s="74" t="s">
        <v>162</v>
      </c>
      <c r="C85" s="210" t="s">
        <v>145</v>
      </c>
      <c r="D85" s="211"/>
      <c r="E85" s="212"/>
      <c r="F85" s="76">
        <v>4042.05</v>
      </c>
      <c r="G85" s="44">
        <v>4100</v>
      </c>
    </row>
    <row r="86" spans="2:7" ht="15">
      <c r="B86" s="74" t="s">
        <v>215</v>
      </c>
      <c r="C86" s="192" t="s">
        <v>216</v>
      </c>
      <c r="D86" s="193"/>
      <c r="E86" s="194"/>
      <c r="F86" s="76"/>
      <c r="G86" s="44">
        <v>6.2</v>
      </c>
    </row>
    <row r="87" spans="2:7" ht="15">
      <c r="B87" s="74" t="s">
        <v>205</v>
      </c>
      <c r="C87" s="179" t="s">
        <v>204</v>
      </c>
      <c r="D87" s="180"/>
      <c r="E87" s="181"/>
      <c r="F87" s="76">
        <v>822.64</v>
      </c>
      <c r="G87" s="44">
        <v>4500</v>
      </c>
    </row>
    <row r="88" spans="2:7" ht="23.25" customHeight="1">
      <c r="B88" s="74" t="s">
        <v>184</v>
      </c>
      <c r="C88" s="226" t="s">
        <v>185</v>
      </c>
      <c r="D88" s="227"/>
      <c r="E88" s="228"/>
      <c r="F88" s="76"/>
      <c r="G88" s="44">
        <v>250</v>
      </c>
    </row>
    <row r="89" spans="2:7" ht="18.75" customHeight="1">
      <c r="B89" s="135" t="s">
        <v>83</v>
      </c>
      <c r="C89" s="213" t="s">
        <v>84</v>
      </c>
      <c r="D89" s="214"/>
      <c r="E89" s="215"/>
      <c r="F89" s="146">
        <f>(F82+F83+F84+F85+F87)</f>
        <v>10645.079999999998</v>
      </c>
      <c r="G89" s="52">
        <f>SUM(G82:G88)</f>
        <v>71856.2</v>
      </c>
    </row>
    <row r="90" spans="2:7" ht="6.75" customHeight="1">
      <c r="B90" s="276"/>
      <c r="C90" s="277"/>
      <c r="D90" s="277"/>
      <c r="E90" s="277"/>
      <c r="F90" s="277"/>
      <c r="G90" s="278"/>
    </row>
    <row r="91" spans="2:7" ht="15">
      <c r="B91" s="59" t="s">
        <v>92</v>
      </c>
      <c r="C91" s="205" t="s">
        <v>101</v>
      </c>
      <c r="D91" s="205"/>
      <c r="E91" s="205"/>
      <c r="F91" s="69"/>
      <c r="G91" s="44">
        <v>20400</v>
      </c>
    </row>
    <row r="92" spans="2:7" ht="15">
      <c r="B92" s="59" t="s">
        <v>93</v>
      </c>
      <c r="C92" s="204" t="s">
        <v>193</v>
      </c>
      <c r="D92" s="205"/>
      <c r="E92" s="205"/>
      <c r="F92" s="76">
        <v>777.31</v>
      </c>
      <c r="G92" s="51">
        <v>1150</v>
      </c>
    </row>
    <row r="93" spans="2:7" ht="15">
      <c r="B93" s="59" t="s">
        <v>94</v>
      </c>
      <c r="C93" s="204" t="s">
        <v>103</v>
      </c>
      <c r="D93" s="205"/>
      <c r="E93" s="205"/>
      <c r="F93" s="76">
        <v>313.31</v>
      </c>
      <c r="G93" s="51">
        <v>5000</v>
      </c>
    </row>
    <row r="94" spans="2:7" ht="15">
      <c r="B94" s="59" t="s">
        <v>105</v>
      </c>
      <c r="C94" s="210" t="s">
        <v>9</v>
      </c>
      <c r="D94" s="211"/>
      <c r="E94" s="212"/>
      <c r="F94" s="76">
        <v>55.51</v>
      </c>
      <c r="G94" s="51">
        <v>8500</v>
      </c>
    </row>
    <row r="95" spans="2:7" ht="15">
      <c r="B95" s="59" t="s">
        <v>95</v>
      </c>
      <c r="C95" s="210" t="s">
        <v>104</v>
      </c>
      <c r="D95" s="211"/>
      <c r="E95" s="211"/>
      <c r="F95" s="92"/>
      <c r="G95" s="51">
        <v>700</v>
      </c>
    </row>
    <row r="96" spans="2:7" ht="15">
      <c r="B96" s="59" t="s">
        <v>96</v>
      </c>
      <c r="C96" s="210" t="s">
        <v>106</v>
      </c>
      <c r="D96" s="211"/>
      <c r="E96" s="211"/>
      <c r="F96" s="76"/>
      <c r="G96" s="51">
        <v>200</v>
      </c>
    </row>
    <row r="97" spans="2:7" ht="15">
      <c r="B97" s="59" t="s">
        <v>97</v>
      </c>
      <c r="C97" s="204" t="s">
        <v>10</v>
      </c>
      <c r="D97" s="205"/>
      <c r="E97" s="205"/>
      <c r="F97" s="76">
        <v>151.76</v>
      </c>
      <c r="G97" s="51">
        <v>1000</v>
      </c>
    </row>
    <row r="98" spans="2:7" ht="15">
      <c r="B98" s="59" t="s">
        <v>107</v>
      </c>
      <c r="C98" s="204" t="s">
        <v>108</v>
      </c>
      <c r="D98" s="205"/>
      <c r="E98" s="206"/>
      <c r="F98" s="78"/>
      <c r="G98" s="88">
        <v>1100</v>
      </c>
    </row>
    <row r="99" spans="2:7" ht="15">
      <c r="B99" s="77" t="s">
        <v>98</v>
      </c>
      <c r="C99" s="204" t="s">
        <v>109</v>
      </c>
      <c r="D99" s="205"/>
      <c r="E99" s="205"/>
      <c r="F99" s="78">
        <v>165.64</v>
      </c>
      <c r="G99" s="88">
        <v>2500</v>
      </c>
    </row>
    <row r="100" spans="2:9" ht="15">
      <c r="B100" s="59" t="s">
        <v>102</v>
      </c>
      <c r="C100" s="204" t="s">
        <v>11</v>
      </c>
      <c r="D100" s="205"/>
      <c r="E100" s="206"/>
      <c r="F100" s="78"/>
      <c r="G100" s="79">
        <v>5000</v>
      </c>
      <c r="I100" s="189"/>
    </row>
    <row r="101" spans="2:7" ht="15">
      <c r="B101" s="59" t="s">
        <v>99</v>
      </c>
      <c r="C101" s="204" t="s">
        <v>110</v>
      </c>
      <c r="D101" s="205"/>
      <c r="E101" s="205"/>
      <c r="F101" s="76"/>
      <c r="G101" s="51">
        <v>118</v>
      </c>
    </row>
    <row r="102" spans="2:7" ht="15">
      <c r="B102" s="77" t="s">
        <v>100</v>
      </c>
      <c r="C102" s="204" t="s">
        <v>111</v>
      </c>
      <c r="D102" s="205"/>
      <c r="E102" s="205"/>
      <c r="F102" s="78"/>
      <c r="G102" s="88">
        <v>100</v>
      </c>
    </row>
    <row r="103" spans="2:7" ht="15">
      <c r="B103" s="77" t="s">
        <v>212</v>
      </c>
      <c r="C103" s="190" t="s">
        <v>213</v>
      </c>
      <c r="D103" s="191"/>
      <c r="E103" s="191"/>
      <c r="F103" s="78">
        <v>181.78</v>
      </c>
      <c r="G103" s="88">
        <v>1300</v>
      </c>
    </row>
    <row r="104" spans="2:7" ht="14.25" customHeight="1">
      <c r="B104" s="135" t="s">
        <v>90</v>
      </c>
      <c r="C104" s="213" t="s">
        <v>91</v>
      </c>
      <c r="D104" s="214"/>
      <c r="E104" s="215"/>
      <c r="F104" s="146">
        <f>SUM(F91:F103)</f>
        <v>1645.3099999999997</v>
      </c>
      <c r="G104" s="145">
        <f>SUM(G91:G103)</f>
        <v>47068</v>
      </c>
    </row>
    <row r="105" spans="2:7" ht="6.75" customHeight="1">
      <c r="B105" s="5"/>
      <c r="C105" s="4"/>
      <c r="D105" s="1"/>
      <c r="E105" s="3"/>
      <c r="F105" s="91"/>
      <c r="G105" s="50"/>
    </row>
    <row r="106" spans="2:7" ht="15">
      <c r="B106" s="59" t="s">
        <v>114</v>
      </c>
      <c r="C106" s="204" t="s">
        <v>189</v>
      </c>
      <c r="D106" s="205"/>
      <c r="E106" s="206"/>
      <c r="F106" s="76">
        <v>2603.15</v>
      </c>
      <c r="G106" s="44">
        <v>9000</v>
      </c>
    </row>
    <row r="107" spans="2:7" ht="15">
      <c r="B107" s="59" t="s">
        <v>115</v>
      </c>
      <c r="C107" s="210" t="s">
        <v>12</v>
      </c>
      <c r="D107" s="211"/>
      <c r="E107" s="212"/>
      <c r="F107" s="76"/>
      <c r="G107" s="44">
        <v>2000</v>
      </c>
    </row>
    <row r="108" spans="2:7" ht="24.75" customHeight="1">
      <c r="B108" s="59" t="s">
        <v>116</v>
      </c>
      <c r="C108" s="273" t="s">
        <v>224</v>
      </c>
      <c r="D108" s="274"/>
      <c r="E108" s="275"/>
      <c r="F108" s="69"/>
      <c r="G108" s="44">
        <v>5000</v>
      </c>
    </row>
    <row r="109" spans="2:7" ht="15">
      <c r="B109" s="59" t="s">
        <v>117</v>
      </c>
      <c r="C109" s="210" t="s">
        <v>192</v>
      </c>
      <c r="D109" s="211"/>
      <c r="E109" s="212"/>
      <c r="F109" s="93"/>
      <c r="G109" s="44">
        <v>9000</v>
      </c>
    </row>
    <row r="110" spans="2:7" ht="15">
      <c r="B110" s="59" t="s">
        <v>118</v>
      </c>
      <c r="C110" s="210" t="s">
        <v>211</v>
      </c>
      <c r="D110" s="211"/>
      <c r="E110" s="212"/>
      <c r="F110" s="93">
        <v>2487.12</v>
      </c>
      <c r="G110" s="44">
        <v>5000</v>
      </c>
    </row>
    <row r="111" spans="2:7" ht="15">
      <c r="B111" s="59" t="s">
        <v>119</v>
      </c>
      <c r="C111" s="210" t="s">
        <v>13</v>
      </c>
      <c r="D111" s="211"/>
      <c r="E111" s="212"/>
      <c r="F111" s="76"/>
      <c r="G111" s="51">
        <v>200</v>
      </c>
    </row>
    <row r="112" spans="2:7" ht="15">
      <c r="B112" s="59" t="s">
        <v>121</v>
      </c>
      <c r="C112" s="210" t="s">
        <v>120</v>
      </c>
      <c r="D112" s="211"/>
      <c r="E112" s="212"/>
      <c r="F112" s="76"/>
      <c r="G112" s="94">
        <v>1000</v>
      </c>
    </row>
    <row r="113" spans="2:7" ht="24" customHeight="1">
      <c r="B113" s="59" t="s">
        <v>195</v>
      </c>
      <c r="C113" s="226" t="s">
        <v>196</v>
      </c>
      <c r="D113" s="227"/>
      <c r="E113" s="228"/>
      <c r="F113" s="76"/>
      <c r="G113" s="94">
        <v>1000</v>
      </c>
    </row>
    <row r="114" spans="2:7" ht="16.5" customHeight="1">
      <c r="B114" s="59" t="s">
        <v>190</v>
      </c>
      <c r="C114" s="210" t="s">
        <v>191</v>
      </c>
      <c r="D114" s="211"/>
      <c r="E114" s="212"/>
      <c r="F114" s="76"/>
      <c r="G114" s="94">
        <v>2000</v>
      </c>
    </row>
    <row r="115" spans="2:9" ht="16.5" customHeight="1">
      <c r="B115" s="64" t="s">
        <v>209</v>
      </c>
      <c r="C115" s="232" t="s">
        <v>210</v>
      </c>
      <c r="D115" s="233"/>
      <c r="E115" s="234"/>
      <c r="F115" s="76"/>
      <c r="G115" s="94">
        <v>1000</v>
      </c>
      <c r="I115" s="19"/>
    </row>
    <row r="116" spans="2:7" ht="17.25" customHeight="1">
      <c r="B116" s="135" t="s">
        <v>122</v>
      </c>
      <c r="C116" s="213" t="s">
        <v>171</v>
      </c>
      <c r="D116" s="214"/>
      <c r="E116" s="215"/>
      <c r="F116" s="147">
        <f>SUM(F106:F114)</f>
        <v>5090.27</v>
      </c>
      <c r="G116" s="52">
        <f>SUM(G106:G115)</f>
        <v>35200</v>
      </c>
    </row>
    <row r="117" spans="2:7" s="19" customFormat="1" ht="17.25" customHeight="1">
      <c r="B117" s="157"/>
      <c r="C117" s="203"/>
      <c r="D117" s="203"/>
      <c r="E117" s="203"/>
      <c r="F117" s="158"/>
      <c r="G117" s="159"/>
    </row>
    <row r="118" spans="2:7" ht="54" customHeight="1">
      <c r="B118" s="258"/>
      <c r="C118" s="259"/>
      <c r="D118" s="259"/>
      <c r="E118" s="259"/>
      <c r="F118" s="259"/>
      <c r="G118" s="260"/>
    </row>
    <row r="119" spans="2:7" ht="34.5" customHeight="1">
      <c r="B119" s="267" t="s">
        <v>223</v>
      </c>
      <c r="C119" s="268"/>
      <c r="D119" s="268"/>
      <c r="E119" s="268"/>
      <c r="F119" s="268"/>
      <c r="G119" s="269"/>
    </row>
    <row r="120" spans="2:7" ht="21.75" customHeight="1">
      <c r="B120" s="252" t="s">
        <v>113</v>
      </c>
      <c r="C120" s="253"/>
      <c r="D120" s="253"/>
      <c r="E120" s="253"/>
      <c r="F120" s="253"/>
      <c r="G120" s="254"/>
    </row>
    <row r="121" spans="2:7" ht="40.5" customHeight="1">
      <c r="B121" s="116" t="s">
        <v>22</v>
      </c>
      <c r="C121" s="223" t="s">
        <v>23</v>
      </c>
      <c r="D121" s="224"/>
      <c r="E121" s="225"/>
      <c r="F121" s="117" t="s">
        <v>221</v>
      </c>
      <c r="G121" s="118" t="s">
        <v>219</v>
      </c>
    </row>
    <row r="122" spans="2:7" ht="15">
      <c r="B122" s="59" t="s">
        <v>124</v>
      </c>
      <c r="C122" s="210" t="s">
        <v>179</v>
      </c>
      <c r="D122" s="211"/>
      <c r="E122" s="212"/>
      <c r="F122" s="95">
        <v>0</v>
      </c>
      <c r="G122" s="89">
        <v>1400</v>
      </c>
    </row>
    <row r="123" spans="2:7" ht="15">
      <c r="B123" s="59" t="s">
        <v>125</v>
      </c>
      <c r="C123" s="210" t="s">
        <v>14</v>
      </c>
      <c r="D123" s="211"/>
      <c r="E123" s="212"/>
      <c r="F123" s="96"/>
      <c r="G123" s="44">
        <v>50</v>
      </c>
    </row>
    <row r="124" spans="2:7" ht="15">
      <c r="B124" s="74" t="s">
        <v>163</v>
      </c>
      <c r="C124" s="210" t="s">
        <v>126</v>
      </c>
      <c r="D124" s="211"/>
      <c r="E124" s="212"/>
      <c r="F124" s="95">
        <v>15</v>
      </c>
      <c r="G124" s="44">
        <v>1600</v>
      </c>
    </row>
    <row r="125" spans="2:7" s="19" customFormat="1" ht="15" customHeight="1">
      <c r="B125" s="135" t="s">
        <v>123</v>
      </c>
      <c r="C125" s="213" t="s">
        <v>164</v>
      </c>
      <c r="D125" s="214"/>
      <c r="E125" s="215"/>
      <c r="F125" s="147">
        <f>(F122+F124)</f>
        <v>15</v>
      </c>
      <c r="G125" s="52">
        <f>(G122+G123+G124)</f>
        <v>3050</v>
      </c>
    </row>
    <row r="126" spans="2:7" s="19" customFormat="1" ht="9.75" customHeight="1">
      <c r="B126" s="42"/>
      <c r="C126" s="7"/>
      <c r="D126" s="7"/>
      <c r="E126" s="32"/>
      <c r="F126" s="43"/>
      <c r="G126" s="44"/>
    </row>
    <row r="127" spans="2:7" ht="15">
      <c r="B127" s="59" t="s">
        <v>129</v>
      </c>
      <c r="C127" s="210" t="s">
        <v>206</v>
      </c>
      <c r="D127" s="211"/>
      <c r="E127" s="212"/>
      <c r="F127" s="76"/>
      <c r="G127" s="44">
        <v>10000</v>
      </c>
    </row>
    <row r="128" spans="2:7" ht="15">
      <c r="B128" s="59" t="s">
        <v>130</v>
      </c>
      <c r="C128" s="210" t="s">
        <v>15</v>
      </c>
      <c r="D128" s="211"/>
      <c r="E128" s="212"/>
      <c r="F128" s="76"/>
      <c r="G128" s="44">
        <v>3000</v>
      </c>
    </row>
    <row r="129" spans="2:7" ht="15">
      <c r="B129" s="59" t="s">
        <v>131</v>
      </c>
      <c r="C129" s="210" t="s">
        <v>16</v>
      </c>
      <c r="D129" s="211"/>
      <c r="E129" s="212"/>
      <c r="F129" s="151"/>
      <c r="G129" s="44">
        <v>2000</v>
      </c>
    </row>
    <row r="130" spans="2:7" ht="13.5" customHeight="1">
      <c r="B130" s="148" t="s">
        <v>127</v>
      </c>
      <c r="C130" s="213" t="s">
        <v>128</v>
      </c>
      <c r="D130" s="214"/>
      <c r="E130" s="215"/>
      <c r="F130" s="152">
        <f>(F127+F128+F129)</f>
        <v>0</v>
      </c>
      <c r="G130" s="143">
        <f>(G127+G128+G129)</f>
        <v>15000</v>
      </c>
    </row>
    <row r="131" spans="2:7" s="19" customFormat="1" ht="9.75" customHeight="1">
      <c r="B131" s="12"/>
      <c r="C131" s="7"/>
      <c r="D131" s="7"/>
      <c r="E131" s="32"/>
      <c r="F131" s="33"/>
      <c r="G131" s="57"/>
    </row>
    <row r="132" spans="2:7" ht="15">
      <c r="B132" s="77" t="s">
        <v>134</v>
      </c>
      <c r="C132" s="210" t="s">
        <v>17</v>
      </c>
      <c r="D132" s="211"/>
      <c r="E132" s="212"/>
      <c r="F132" s="97"/>
      <c r="G132" s="79">
        <v>0</v>
      </c>
    </row>
    <row r="133" spans="2:9" ht="15">
      <c r="B133" s="59" t="s">
        <v>135</v>
      </c>
      <c r="C133" s="232" t="s">
        <v>172</v>
      </c>
      <c r="D133" s="233"/>
      <c r="E133" s="234"/>
      <c r="F133" s="69"/>
      <c r="G133" s="44">
        <v>190</v>
      </c>
      <c r="I133" s="19"/>
    </row>
    <row r="134" spans="2:7" ht="15">
      <c r="B134" s="59" t="s">
        <v>136</v>
      </c>
      <c r="C134" s="270" t="s">
        <v>18</v>
      </c>
      <c r="D134" s="271"/>
      <c r="E134" s="272"/>
      <c r="F134" s="69"/>
      <c r="G134" s="44">
        <v>0</v>
      </c>
    </row>
    <row r="135" spans="2:7" ht="15">
      <c r="B135" s="59" t="s">
        <v>137</v>
      </c>
      <c r="C135" s="210" t="s">
        <v>170</v>
      </c>
      <c r="D135" s="211"/>
      <c r="E135" s="212"/>
      <c r="F135" s="97"/>
      <c r="G135" s="44">
        <v>10000</v>
      </c>
    </row>
    <row r="136" spans="2:7" ht="14.25" customHeight="1">
      <c r="B136" s="135" t="s">
        <v>132</v>
      </c>
      <c r="C136" s="213" t="s">
        <v>133</v>
      </c>
      <c r="D136" s="214"/>
      <c r="E136" s="215"/>
      <c r="F136" s="147"/>
      <c r="G136" s="52">
        <f>(G132+G133+G134+G135)</f>
        <v>10190</v>
      </c>
    </row>
    <row r="137" spans="2:7" ht="15">
      <c r="B137" s="119" t="s">
        <v>138</v>
      </c>
      <c r="C137" s="216" t="s">
        <v>139</v>
      </c>
      <c r="D137" s="217"/>
      <c r="E137" s="218"/>
      <c r="F137" s="123">
        <f>(F80+F89+F104+F116+F125+F130)</f>
        <v>17395.659999999996</v>
      </c>
      <c r="G137" s="123">
        <f>(G80+G89+G104+G116+G125+G130+G136)</f>
        <v>222864.2</v>
      </c>
    </row>
    <row r="138" spans="2:7" ht="9.75" customHeight="1">
      <c r="B138" s="5"/>
      <c r="C138" s="4"/>
      <c r="D138" s="1"/>
      <c r="E138" s="3"/>
      <c r="F138" s="1"/>
      <c r="G138" s="49"/>
    </row>
    <row r="139" spans="2:7" ht="15">
      <c r="B139" s="59" t="s">
        <v>140</v>
      </c>
      <c r="C139" s="210" t="s">
        <v>20</v>
      </c>
      <c r="D139" s="211"/>
      <c r="E139" s="212"/>
      <c r="F139" s="76"/>
      <c r="G139" s="44">
        <v>600</v>
      </c>
    </row>
    <row r="140" spans="2:7" ht="15">
      <c r="B140" s="59" t="s">
        <v>141</v>
      </c>
      <c r="C140" s="210" t="s">
        <v>21</v>
      </c>
      <c r="D140" s="211"/>
      <c r="E140" s="212"/>
      <c r="F140" s="76"/>
      <c r="G140" s="44">
        <v>500</v>
      </c>
    </row>
    <row r="141" spans="2:7" ht="15">
      <c r="B141" s="59" t="s">
        <v>142</v>
      </c>
      <c r="C141" s="210" t="s">
        <v>143</v>
      </c>
      <c r="D141" s="211"/>
      <c r="E141" s="212"/>
      <c r="F141" s="76"/>
      <c r="G141" s="44">
        <v>2000</v>
      </c>
    </row>
    <row r="142" spans="2:7" ht="15" customHeight="1">
      <c r="B142" s="135" t="s">
        <v>144</v>
      </c>
      <c r="C142" s="213" t="s">
        <v>19</v>
      </c>
      <c r="D142" s="214"/>
      <c r="E142" s="215"/>
      <c r="F142" s="147"/>
      <c r="G142" s="52">
        <f>(G139+G140+G141)</f>
        <v>3100</v>
      </c>
    </row>
    <row r="143" spans="2:7" ht="9.75" customHeight="1">
      <c r="B143" s="29"/>
      <c r="C143" s="30"/>
      <c r="D143" s="31"/>
      <c r="E143" s="31"/>
      <c r="F143" s="1"/>
      <c r="G143" s="58"/>
    </row>
    <row r="144" spans="2:7" ht="15">
      <c r="B144" s="119" t="s">
        <v>146</v>
      </c>
      <c r="C144" s="216" t="s">
        <v>147</v>
      </c>
      <c r="D144" s="217"/>
      <c r="E144" s="218"/>
      <c r="F144" s="123">
        <f>(F142)</f>
        <v>0</v>
      </c>
      <c r="G144" s="123">
        <f>(G142)</f>
        <v>3100</v>
      </c>
    </row>
    <row r="145" spans="2:7" ht="9.75" customHeight="1">
      <c r="B145" s="5"/>
      <c r="C145" s="4"/>
      <c r="D145" s="1"/>
      <c r="E145" s="3"/>
      <c r="F145" s="1"/>
      <c r="G145" s="13"/>
    </row>
    <row r="146" spans="2:7" ht="15">
      <c r="B146" s="59" t="s">
        <v>148</v>
      </c>
      <c r="C146" s="210" t="s">
        <v>5</v>
      </c>
      <c r="D146" s="211"/>
      <c r="E146" s="212"/>
      <c r="F146" s="44">
        <v>753.21</v>
      </c>
      <c r="G146" s="44">
        <v>10000</v>
      </c>
    </row>
    <row r="147" spans="2:7" ht="15">
      <c r="B147" s="59" t="s">
        <v>149</v>
      </c>
      <c r="C147" s="210" t="s">
        <v>161</v>
      </c>
      <c r="D147" s="211"/>
      <c r="E147" s="212"/>
      <c r="F147" s="44"/>
      <c r="G147" s="89">
        <v>5000</v>
      </c>
    </row>
    <row r="148" spans="2:7" ht="15">
      <c r="B148" s="59" t="s">
        <v>150</v>
      </c>
      <c r="C148" s="210" t="s">
        <v>66</v>
      </c>
      <c r="D148" s="211"/>
      <c r="E148" s="212"/>
      <c r="F148" s="44">
        <v>413.93</v>
      </c>
      <c r="G148" s="51">
        <v>5000</v>
      </c>
    </row>
    <row r="149" spans="2:7" ht="15">
      <c r="B149" s="59" t="s">
        <v>151</v>
      </c>
      <c r="C149" s="210" t="s">
        <v>67</v>
      </c>
      <c r="D149" s="211"/>
      <c r="E149" s="212"/>
      <c r="F149" s="44"/>
      <c r="G149" s="88">
        <v>400</v>
      </c>
    </row>
    <row r="150" spans="2:7" ht="15">
      <c r="B150" s="59" t="s">
        <v>152</v>
      </c>
      <c r="C150" s="210" t="s">
        <v>6</v>
      </c>
      <c r="D150" s="211"/>
      <c r="E150" s="212"/>
      <c r="F150" s="44"/>
      <c r="G150" s="51">
        <v>1000</v>
      </c>
    </row>
    <row r="151" spans="2:7" ht="15">
      <c r="B151" s="59" t="s">
        <v>153</v>
      </c>
      <c r="C151" s="210" t="s">
        <v>169</v>
      </c>
      <c r="D151" s="211"/>
      <c r="E151" s="212"/>
      <c r="F151" s="44"/>
      <c r="G151" s="156">
        <v>100</v>
      </c>
    </row>
    <row r="152" spans="2:7" ht="15">
      <c r="B152" s="59" t="s">
        <v>154</v>
      </c>
      <c r="C152" s="210" t="s">
        <v>7</v>
      </c>
      <c r="D152" s="211"/>
      <c r="E152" s="212"/>
      <c r="F152" s="44"/>
      <c r="G152" s="44">
        <v>8000</v>
      </c>
    </row>
    <row r="153" spans="2:7" ht="15">
      <c r="B153" s="59" t="s">
        <v>197</v>
      </c>
      <c r="C153" s="167" t="s">
        <v>198</v>
      </c>
      <c r="D153" s="165"/>
      <c r="E153" s="166"/>
      <c r="F153" s="44">
        <v>158.76</v>
      </c>
      <c r="G153" s="44">
        <v>7000</v>
      </c>
    </row>
    <row r="154" spans="2:7" ht="15">
      <c r="B154" s="64" t="s">
        <v>174</v>
      </c>
      <c r="C154" s="210" t="s">
        <v>175</v>
      </c>
      <c r="D154" s="211"/>
      <c r="E154" s="212"/>
      <c r="F154" s="44"/>
      <c r="G154" s="44">
        <v>0</v>
      </c>
    </row>
    <row r="155" spans="2:7" ht="15.75" customHeight="1">
      <c r="B155" s="135" t="s">
        <v>194</v>
      </c>
      <c r="C155" s="213" t="s">
        <v>155</v>
      </c>
      <c r="D155" s="214"/>
      <c r="E155" s="215"/>
      <c r="F155" s="146">
        <f>SUM(F146:F154)</f>
        <v>1325.9</v>
      </c>
      <c r="G155" s="52">
        <f>SUM(G146:G154)</f>
        <v>36500</v>
      </c>
    </row>
    <row r="156" spans="2:7" ht="15">
      <c r="B156" s="119" t="s">
        <v>156</v>
      </c>
      <c r="C156" s="216" t="s">
        <v>58</v>
      </c>
      <c r="D156" s="217"/>
      <c r="E156" s="218"/>
      <c r="F156" s="121">
        <f>(F155)</f>
        <v>1325.9</v>
      </c>
      <c r="G156" s="122">
        <f>(G155)</f>
        <v>36500</v>
      </c>
    </row>
    <row r="157" spans="2:7" ht="8.25" customHeight="1">
      <c r="B157" s="35"/>
      <c r="C157" s="20"/>
      <c r="D157" s="20"/>
      <c r="E157" s="20"/>
      <c r="F157" s="34"/>
      <c r="G157" s="48"/>
    </row>
    <row r="158" spans="2:7" ht="15">
      <c r="B158" s="23"/>
      <c r="C158" s="27" t="s">
        <v>71</v>
      </c>
      <c r="D158" s="27"/>
      <c r="E158" s="27"/>
      <c r="F158" s="102"/>
      <c r="G158" s="25"/>
    </row>
    <row r="159" spans="2:7" ht="15">
      <c r="B159" s="23"/>
      <c r="C159" s="27" t="s">
        <v>157</v>
      </c>
      <c r="D159" s="27"/>
      <c r="E159" s="27"/>
      <c r="F159" s="103">
        <f>(F137)</f>
        <v>17395.659999999996</v>
      </c>
      <c r="G159" s="47">
        <f>(G137)</f>
        <v>222864.2</v>
      </c>
    </row>
    <row r="160" spans="2:7" ht="15">
      <c r="B160" s="23"/>
      <c r="C160" s="27" t="s">
        <v>158</v>
      </c>
      <c r="D160" s="27"/>
      <c r="E160" s="27"/>
      <c r="F160" s="109">
        <f>(F144)</f>
        <v>0</v>
      </c>
      <c r="G160" s="47">
        <f>(G144)</f>
        <v>3100</v>
      </c>
    </row>
    <row r="161" spans="2:7" ht="15">
      <c r="B161" s="23"/>
      <c r="C161" s="27" t="s">
        <v>70</v>
      </c>
      <c r="D161" s="27"/>
      <c r="E161" s="27"/>
      <c r="F161" s="103">
        <f>(F156)</f>
        <v>1325.9</v>
      </c>
      <c r="G161" s="47">
        <f>(G156)</f>
        <v>36500</v>
      </c>
    </row>
    <row r="162" spans="2:7" ht="15">
      <c r="B162" s="23"/>
      <c r="C162" s="27" t="s">
        <v>73</v>
      </c>
      <c r="D162" s="27"/>
      <c r="E162" s="201"/>
      <c r="F162" s="200"/>
      <c r="G162" s="45">
        <f>(G159+G160+G161)</f>
        <v>262464.2</v>
      </c>
    </row>
    <row r="163" spans="2:7" ht="6" customHeight="1">
      <c r="B163" s="23"/>
      <c r="C163" s="27"/>
      <c r="D163" s="27"/>
      <c r="E163" s="201"/>
      <c r="F163" s="200"/>
      <c r="G163" s="45"/>
    </row>
    <row r="164" spans="2:7" ht="15">
      <c r="B164" s="23"/>
      <c r="C164" s="185" t="s">
        <v>202</v>
      </c>
      <c r="D164" s="27"/>
      <c r="E164" s="201"/>
      <c r="F164" s="202">
        <f>(F159+F160+F161)</f>
        <v>18721.559999999998</v>
      </c>
      <c r="G164" s="45"/>
    </row>
    <row r="165" spans="2:7" ht="15">
      <c r="B165" s="23"/>
      <c r="C165" s="28" t="s">
        <v>159</v>
      </c>
      <c r="D165" s="28"/>
      <c r="E165" s="24"/>
      <c r="F165" s="105"/>
      <c r="G165" s="46">
        <f>(G159+G160+G161)</f>
        <v>262464.2</v>
      </c>
    </row>
    <row r="166" spans="2:7" ht="5.25" customHeight="1">
      <c r="B166" s="23"/>
      <c r="C166" s="28"/>
      <c r="D166" s="28"/>
      <c r="E166" s="24"/>
      <c r="F166" s="105"/>
      <c r="G166" s="46"/>
    </row>
    <row r="167" spans="2:7" ht="15.75">
      <c r="B167" s="16"/>
      <c r="C167" s="208" t="s">
        <v>74</v>
      </c>
      <c r="D167" s="208"/>
      <c r="E167" s="209"/>
      <c r="F167" s="106"/>
      <c r="G167" s="108">
        <f>(G165+G166)</f>
        <v>262464.2</v>
      </c>
    </row>
    <row r="168" spans="2:7" ht="8.25" customHeight="1">
      <c r="B168" s="36"/>
      <c r="C168" s="170"/>
      <c r="D168" s="170"/>
      <c r="E168" s="170"/>
      <c r="F168" s="39"/>
      <c r="G168" s="171"/>
    </row>
    <row r="169" spans="2:7" ht="15.75">
      <c r="B169" s="172"/>
      <c r="C169" s="170"/>
      <c r="D169" s="170"/>
      <c r="E169" s="170"/>
      <c r="F169" s="39"/>
      <c r="G169" s="171"/>
    </row>
    <row r="170" spans="2:8" ht="36.75" customHeight="1">
      <c r="B170" s="219"/>
      <c r="C170" s="219"/>
      <c r="D170" s="219"/>
      <c r="E170" s="219"/>
      <c r="F170" s="219"/>
      <c r="G170" s="219"/>
      <c r="H170" s="219"/>
    </row>
    <row r="171" spans="3:7" ht="98.25" customHeight="1">
      <c r="C171" s="41"/>
      <c r="D171" s="41"/>
      <c r="E171" s="160"/>
      <c r="F171" s="41"/>
      <c r="G171" s="41"/>
    </row>
    <row r="172" spans="2:7" ht="22.5" customHeight="1">
      <c r="B172" s="207"/>
      <c r="C172" s="207"/>
      <c r="D172" s="207"/>
      <c r="E172" s="161"/>
      <c r="F172" s="160"/>
      <c r="G172" s="162"/>
    </row>
    <row r="173" ht="110.25" customHeight="1"/>
  </sheetData>
  <sheetProtection/>
  <mergeCells count="117">
    <mergeCell ref="B118:G118"/>
    <mergeCell ref="B19:G19"/>
    <mergeCell ref="C101:E101"/>
    <mergeCell ref="C30:E30"/>
    <mergeCell ref="B42:G42"/>
    <mergeCell ref="C34:E34"/>
    <mergeCell ref="B41:G41"/>
    <mergeCell ref="C82:E82"/>
    <mergeCell ref="C85:E85"/>
    <mergeCell ref="C89:E89"/>
    <mergeCell ref="C11:E11"/>
    <mergeCell ref="B13:G13"/>
    <mergeCell ref="C16:E16"/>
    <mergeCell ref="C17:E17"/>
    <mergeCell ref="C77:E77"/>
    <mergeCell ref="B32:G32"/>
    <mergeCell ref="C33:E33"/>
    <mergeCell ref="C46:E46"/>
    <mergeCell ref="C147:E147"/>
    <mergeCell ref="C128:E128"/>
    <mergeCell ref="C100:E100"/>
    <mergeCell ref="C124:E124"/>
    <mergeCell ref="C110:E110"/>
    <mergeCell ref="C37:E37"/>
    <mergeCell ref="C108:E108"/>
    <mergeCell ref="C109:E109"/>
    <mergeCell ref="C73:E73"/>
    <mergeCell ref="C125:E125"/>
    <mergeCell ref="C134:E134"/>
    <mergeCell ref="C123:E123"/>
    <mergeCell ref="C95:E95"/>
    <mergeCell ref="C127:E127"/>
    <mergeCell ref="C104:E104"/>
    <mergeCell ref="C98:E98"/>
    <mergeCell ref="C99:E99"/>
    <mergeCell ref="C121:E121"/>
    <mergeCell ref="C114:E114"/>
    <mergeCell ref="C111:E111"/>
    <mergeCell ref="C144:E144"/>
    <mergeCell ref="C146:E146"/>
    <mergeCell ref="C142:E142"/>
    <mergeCell ref="C107:E107"/>
    <mergeCell ref="C150:E150"/>
    <mergeCell ref="C148:E148"/>
    <mergeCell ref="C129:E129"/>
    <mergeCell ref="C112:E112"/>
    <mergeCell ref="C113:E113"/>
    <mergeCell ref="B119:G119"/>
    <mergeCell ref="C132:E132"/>
    <mergeCell ref="C133:E133"/>
    <mergeCell ref="C135:E135"/>
    <mergeCell ref="C122:E122"/>
    <mergeCell ref="C136:E136"/>
    <mergeCell ref="C152:E152"/>
    <mergeCell ref="C137:E137"/>
    <mergeCell ref="C139:E139"/>
    <mergeCell ref="C140:E140"/>
    <mergeCell ref="C141:E141"/>
    <mergeCell ref="B1:G1"/>
    <mergeCell ref="B70:G70"/>
    <mergeCell ref="B2:G2"/>
    <mergeCell ref="C18:E18"/>
    <mergeCell ref="C21:E21"/>
    <mergeCell ref="C7:E7"/>
    <mergeCell ref="C48:E48"/>
    <mergeCell ref="C49:E49"/>
    <mergeCell ref="C50:E50"/>
    <mergeCell ref="C10:E10"/>
    <mergeCell ref="C24:E24"/>
    <mergeCell ref="B43:G43"/>
    <mergeCell ref="C44:E44"/>
    <mergeCell ref="C56:E56"/>
    <mergeCell ref="B120:G120"/>
    <mergeCell ref="C78:E78"/>
    <mergeCell ref="B26:G26"/>
    <mergeCell ref="C27:E27"/>
    <mergeCell ref="C116:E116"/>
    <mergeCell ref="C115:E115"/>
    <mergeCell ref="C28:E28"/>
    <mergeCell ref="C31:E31"/>
    <mergeCell ref="C51:E51"/>
    <mergeCell ref="C52:E52"/>
    <mergeCell ref="C76:E76"/>
    <mergeCell ref="C79:E79"/>
    <mergeCell ref="B71:G71"/>
    <mergeCell ref="B69:H69"/>
    <mergeCell ref="C67:E67"/>
    <mergeCell ref="B3:G3"/>
    <mergeCell ref="C4:E4"/>
    <mergeCell ref="C88:E88"/>
    <mergeCell ref="C91:E91"/>
    <mergeCell ref="C8:E8"/>
    <mergeCell ref="C55:E55"/>
    <mergeCell ref="C47:E47"/>
    <mergeCell ref="C23:E23"/>
    <mergeCell ref="C66:E66"/>
    <mergeCell ref="B72:G72"/>
    <mergeCell ref="C96:E96"/>
    <mergeCell ref="C94:E94"/>
    <mergeCell ref="C80:E80"/>
    <mergeCell ref="C102:E102"/>
    <mergeCell ref="C97:E97"/>
    <mergeCell ref="C84:E84"/>
    <mergeCell ref="C83:E83"/>
    <mergeCell ref="C92:E92"/>
    <mergeCell ref="C93:E93"/>
    <mergeCell ref="B90:G90"/>
    <mergeCell ref="C106:E106"/>
    <mergeCell ref="B172:D172"/>
    <mergeCell ref="C167:E167"/>
    <mergeCell ref="C154:E154"/>
    <mergeCell ref="C155:E155"/>
    <mergeCell ref="C156:E156"/>
    <mergeCell ref="B170:H170"/>
    <mergeCell ref="C149:E149"/>
    <mergeCell ref="C151:E151"/>
    <mergeCell ref="C130:E130"/>
  </mergeCells>
  <printOptions/>
  <pageMargins left="0.11811023622047245" right="0" top="0.35433070866141736" bottom="0.3937007874015748" header="0.31496062992125984" footer="0.31496062992125984"/>
  <pageSetup firstPageNumber="10" useFirstPageNumber="1" horizontalDpi="600" verticalDpi="600" orientation="portrait" paperSize="9" r:id="rId2"/>
  <rowBreaks count="1" manualBreakCount="1">
    <brk id="69" max="255" man="1"/>
  </rowBreaks>
  <ignoredErrors>
    <ignoredError sqref="F136 B9:B12 B74:B80 B86:B89 B106:B116 B122:B130 B132:B156 B46:B56 B25:G27 B14:B17 B18:G19 C16:G16 C17:E17 B20:E20 B21:E21 B23:E23 G23 B24:F24 B91:B104 B31:G38 B28:F28 B29 B30:F30 B82:B8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enobili</dc:creator>
  <cp:keywords/>
  <dc:description/>
  <cp:lastModifiedBy>E Nobili</cp:lastModifiedBy>
  <cp:lastPrinted>2022-05-03T09:09:21Z</cp:lastPrinted>
  <dcterms:created xsi:type="dcterms:W3CDTF">2014-03-10T09:19:10Z</dcterms:created>
  <dcterms:modified xsi:type="dcterms:W3CDTF">2022-05-20T10:26:37Z</dcterms:modified>
  <cp:category/>
  <cp:version/>
  <cp:contentType/>
  <cp:contentStatus/>
</cp:coreProperties>
</file>